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southampton\Data\PreQual\SUBMISSIONS\2017\Tenders\Local Authorities &amp; Councils\Southampton City Council\OP54636 Balconies Framework\In Progress\Pricing\"/>
    </mc:Choice>
  </mc:AlternateContent>
  <bookViews>
    <workbookView xWindow="0" yWindow="0" windowWidth="19200" windowHeight="6708" tabRatio="761" activeTab="2"/>
  </bookViews>
  <sheets>
    <sheet name="Section 5. New Balconies" sheetId="53" r:id="rId1"/>
    <sheet name="Contractor Pricing Section" sheetId="54" r:id="rId2"/>
    <sheet name="Summary of Pricing" sheetId="55" r:id="rId3"/>
  </sheets>
  <externalReferences>
    <externalReference r:id="rId4"/>
    <externalReference r:id="rId5"/>
  </externalReferences>
  <definedNames>
    <definedName name="_xlnm._FilterDatabase" localSheetId="1" hidden="1">'Contractor Pricing Section'!$A$1:$H$365</definedName>
    <definedName name="_xlnm._FilterDatabase" localSheetId="0" hidden="1">'Section 5. New Balconies'!$B$1:$H$357</definedName>
    <definedName name="Architect">'[1]Project Directory'!$D$18</definedName>
    <definedName name="Labour_Adjustment">'[2]Bill of Quants'!$D$33</definedName>
    <definedName name="Material">'[2]Bill of Quants'!$C$8:$F$28</definedName>
    <definedName name="MatQuant">'[2]Bill of Quants'!$C$37:$D$44</definedName>
    <definedName name="_xlnm.Print_Area" localSheetId="1">'Contractor Pricing Section'!$A$1:$H$364</definedName>
    <definedName name="Project_Name">'[1]Project Directory'!$D$5</definedName>
    <definedName name="Quants">'[2]Bill of Quants'!$D$37:$D$44</definedName>
    <definedName name="Tender_Nr">'[1]Project Directory'!$D$7</definedName>
  </definedNames>
  <calcPr calcId="171027"/>
</workbook>
</file>

<file path=xl/calcChain.xml><?xml version="1.0" encoding="utf-8"?>
<calcChain xmlns="http://schemas.openxmlformats.org/spreadsheetml/2006/main">
  <c r="E363" i="54" l="1"/>
  <c r="E317" i="54"/>
  <c r="E304" i="54"/>
  <c r="E258" i="54"/>
  <c r="E245" i="54"/>
  <c r="E199" i="54"/>
  <c r="E186" i="54"/>
  <c r="E141" i="54"/>
  <c r="E95" i="54"/>
  <c r="E83" i="54"/>
  <c r="E70" i="54"/>
  <c r="H139" i="53"/>
  <c r="H46" i="53"/>
  <c r="F17" i="55" l="1"/>
  <c r="F21" i="55"/>
  <c r="F25" i="55"/>
  <c r="F29" i="55"/>
  <c r="F13" i="55"/>
  <c r="H244" i="54"/>
  <c r="H185" i="54"/>
  <c r="G29" i="55" l="1"/>
  <c r="G25" i="55"/>
  <c r="G21" i="55"/>
  <c r="G17" i="55"/>
  <c r="G13" i="55"/>
  <c r="E298" i="54" l="1"/>
  <c r="H302" i="54" l="1"/>
  <c r="H361" i="54"/>
  <c r="H22" i="54" l="1"/>
  <c r="H186" i="54"/>
  <c r="H187" i="54" s="1"/>
  <c r="G73" i="53" s="1"/>
  <c r="H140" i="54"/>
  <c r="H141" i="54" s="1"/>
  <c r="H142" i="54" s="1"/>
  <c r="G72" i="53" s="1"/>
  <c r="H94" i="54"/>
  <c r="H95" i="54" s="1"/>
  <c r="H96" i="54" s="1"/>
  <c r="G70" i="53" s="1"/>
  <c r="H82" i="54"/>
  <c r="H83" i="54" s="1"/>
  <c r="H84" i="54" s="1"/>
  <c r="G69" i="53" s="1"/>
  <c r="H69" i="54"/>
  <c r="H70" i="54" s="1"/>
  <c r="H71" i="54" s="1"/>
  <c r="G58" i="53" s="1"/>
  <c r="H198" i="54"/>
  <c r="H199" i="54" s="1"/>
  <c r="H200" i="54" s="1"/>
  <c r="G80" i="53" s="1"/>
  <c r="H245" i="54"/>
  <c r="H246" i="54" s="1"/>
  <c r="G81" i="53" s="1"/>
  <c r="H257" i="54"/>
  <c r="H258" i="54" s="1"/>
  <c r="H259" i="54" s="1"/>
  <c r="G93" i="53" s="1"/>
  <c r="H303" i="54"/>
  <c r="H304" i="54" s="1"/>
  <c r="H305" i="54" s="1"/>
  <c r="G94" i="53" s="1"/>
  <c r="H316" i="54"/>
  <c r="H317" i="54" s="1"/>
  <c r="H318" i="54" s="1"/>
  <c r="G99" i="53" s="1"/>
  <c r="H362" i="54"/>
  <c r="H363" i="54" s="1"/>
  <c r="H23" i="54" l="1"/>
  <c r="H24" i="54" s="1"/>
  <c r="G57" i="53" s="1"/>
  <c r="H57" i="53" s="1"/>
  <c r="H364" i="54"/>
  <c r="H99" i="53"/>
  <c r="H94" i="53"/>
  <c r="H93" i="53"/>
  <c r="H81" i="53"/>
  <c r="H80" i="53"/>
  <c r="H73" i="53"/>
  <c r="H72" i="53"/>
  <c r="H70" i="53"/>
  <c r="H69" i="53"/>
  <c r="H58" i="53"/>
  <c r="H60" i="53" l="1"/>
  <c r="H64" i="53" s="1"/>
  <c r="G100" i="53"/>
  <c r="H100" i="53" s="1"/>
  <c r="H331" i="53"/>
  <c r="H143" i="53"/>
  <c r="H182" i="53" l="1"/>
  <c r="H185" i="53" s="1"/>
  <c r="H84" i="53"/>
  <c r="H88" i="53" s="1"/>
  <c r="H102" i="53" s="1"/>
  <c r="H333" i="53" s="1"/>
  <c r="H211" i="53" l="1"/>
  <c r="H215" i="53" s="1"/>
  <c r="H248" i="53" l="1"/>
  <c r="H251" i="53" s="1"/>
  <c r="H286" i="53" l="1"/>
  <c r="H290" i="53" s="1"/>
  <c r="H322" i="53" s="1"/>
  <c r="H335" i="53" s="1"/>
  <c r="H357" i="53" s="1"/>
  <c r="G8" i="55" s="1"/>
  <c r="G32" i="55" s="1"/>
</calcChain>
</file>

<file path=xl/sharedStrings.xml><?xml version="1.0" encoding="utf-8"?>
<sst xmlns="http://schemas.openxmlformats.org/spreadsheetml/2006/main" count="1119" uniqueCount="380">
  <si>
    <t>Item</t>
  </si>
  <si>
    <t>%</t>
  </si>
  <si>
    <t>m</t>
  </si>
  <si>
    <t>m2</t>
  </si>
  <si>
    <t>Weeks</t>
  </si>
  <si>
    <t>£</t>
  </si>
  <si>
    <t>Decorations</t>
  </si>
  <si>
    <t>Quantity</t>
  </si>
  <si>
    <t>Tonnes</t>
  </si>
  <si>
    <t>No</t>
  </si>
  <si>
    <t>SECTION 5</t>
  </si>
  <si>
    <t xml:space="preserve">Schedule of Rates for Refurbishment of Balconies to Walk Up Blocks </t>
  </si>
  <si>
    <t xml:space="preserve">The List of Typical Blocks below are those anticipated to be part of the Programme of  </t>
  </si>
  <si>
    <t>Works for to be covered within the Refurbishment of Balconies to Walk Up Blocks</t>
  </si>
  <si>
    <t>Measured Term Contract</t>
  </si>
  <si>
    <t>There will be two separate stages of the Works (as per Section 3 - Specification of the Works), the Contractor is to allow for the preliminaries associated with each Stage</t>
  </si>
  <si>
    <t>Stage One  - Preparatory Work (including)</t>
  </si>
  <si>
    <t>a)</t>
  </si>
  <si>
    <t xml:space="preserve">Site visit and initial survey, radar scan of sub soil  </t>
  </si>
  <si>
    <t>(as per 7.2)</t>
  </si>
  <si>
    <t>b)</t>
  </si>
  <si>
    <t xml:space="preserve">Contractor to undertake a detailed level survey of the underside of the soffit to the balcony </t>
  </si>
  <si>
    <t>(as per 7.3)</t>
  </si>
  <si>
    <t>c)</t>
  </si>
  <si>
    <t>Contractor to submit list of obstacles that cannot be overcome by judicial placement of columns</t>
  </si>
  <si>
    <t>(as per 7.4)</t>
  </si>
  <si>
    <t>d)</t>
  </si>
  <si>
    <t>Contractor to prepare pre-fabrication drawings for the steelwork</t>
  </si>
  <si>
    <t>(as per 7.5)</t>
  </si>
  <si>
    <t>e)</t>
  </si>
  <si>
    <t>Contractor to undertake a detailed level survey and record levels to upper surface of balcony</t>
  </si>
  <si>
    <t>(as per 7.6)</t>
  </si>
  <si>
    <t xml:space="preserve">f) </t>
  </si>
  <si>
    <t>Contractor to take account the likely impact of Works of all temporary propping</t>
  </si>
  <si>
    <t>(as per 7.7)</t>
  </si>
  <si>
    <t>Stage Two - Refurbishment work</t>
  </si>
  <si>
    <t>Rainwater Drainage System</t>
  </si>
  <si>
    <t>(as per 9.1 - 9.3)</t>
  </si>
  <si>
    <t>Structural Steelwork to concrete balconies; including foundations and integral handrail system</t>
  </si>
  <si>
    <t>(as per 10.1 - 10.19)</t>
  </si>
  <si>
    <t xml:space="preserve">Concrete Repairs </t>
  </si>
  <si>
    <t>(as per 11.1 - 11.5)</t>
  </si>
  <si>
    <t xml:space="preserve">Walkway Roofing System </t>
  </si>
  <si>
    <t>(as per 12.1 - 12.5)</t>
  </si>
  <si>
    <t>Balustrade and Balcony Panel System</t>
  </si>
  <si>
    <t>(as per 13.1 - 13.3)</t>
  </si>
  <si>
    <t>f)</t>
  </si>
  <si>
    <t>External Lighting</t>
  </si>
  <si>
    <t>(as per 14.1 - 14.5)</t>
  </si>
  <si>
    <t>g)</t>
  </si>
  <si>
    <t>External Redecoration</t>
  </si>
  <si>
    <t>(as per 15.1 - 15.8)</t>
  </si>
  <si>
    <t>h)</t>
  </si>
  <si>
    <t>Completion of Work and handover of Site</t>
  </si>
  <si>
    <t>(as per 16.1 - 16.9)</t>
  </si>
  <si>
    <t>Refurbishment of Balconies to Walk Up Blocks</t>
  </si>
  <si>
    <t>Preliminaries</t>
  </si>
  <si>
    <t>Cost Per Week</t>
  </si>
  <si>
    <t>Total Cost</t>
  </si>
  <si>
    <t>PI</t>
  </si>
  <si>
    <t>Cost for Preliminaries (all as Specified in Section 1 - Preliminaries of Tender Documents</t>
  </si>
  <si>
    <t>P2</t>
  </si>
  <si>
    <t xml:space="preserve">Extra over Preliminaries (P1) for the costs involved in setting up the the site compound and clearance away on completion of order including making good of all land etc. </t>
  </si>
  <si>
    <t>No.</t>
  </si>
  <si>
    <t>Annual Preliminaries allowance, carried to Summary</t>
  </si>
  <si>
    <t>Standard Blocks</t>
  </si>
  <si>
    <t>Item No.</t>
  </si>
  <si>
    <t>Address</t>
  </si>
  <si>
    <t>Post code</t>
  </si>
  <si>
    <t>Rate per Block</t>
  </si>
  <si>
    <t>A</t>
  </si>
  <si>
    <t>6 Flats per Block</t>
  </si>
  <si>
    <t xml:space="preserve">Stage 1 Works -Block With Internal Staircase </t>
  </si>
  <si>
    <t>Stage 2 Works -Block With Internal Staircase (with Laminated Panels as spec Items 13.6)</t>
  </si>
  <si>
    <t>Page 1</t>
  </si>
  <si>
    <t xml:space="preserve">Standard Blocks </t>
  </si>
  <si>
    <t>Carried Forward £</t>
  </si>
  <si>
    <t>Standard Blocks (cont'd)</t>
  </si>
  <si>
    <t>Brought Forward £</t>
  </si>
  <si>
    <t>B</t>
  </si>
  <si>
    <t>8 Flats per Block</t>
  </si>
  <si>
    <t xml:space="preserve">Typical L shaped Block with Internal Staircases 1 - 8, Beechfield Court </t>
  </si>
  <si>
    <t>SO15 8NB</t>
  </si>
  <si>
    <t xml:space="preserve">Stage 1 Works - L shaped block with Internal Staircase </t>
  </si>
  <si>
    <t xml:space="preserve">Stage 2 Works -Block With Internal Staircase </t>
  </si>
  <si>
    <t xml:space="preserve">Stage 2 Works -L shaped Block With Internal Staircase </t>
  </si>
  <si>
    <t>C</t>
  </si>
  <si>
    <t>10 Flats per Block</t>
  </si>
  <si>
    <t xml:space="preserve">Stage 2 Works - L shaped Block With Internal Staircase </t>
  </si>
  <si>
    <t>Page 2</t>
  </si>
  <si>
    <t>E</t>
  </si>
  <si>
    <t>14 Flats per Block</t>
  </si>
  <si>
    <t xml:space="preserve">Stage 1 Works -L shaped Block With Internal Staircase </t>
  </si>
  <si>
    <t>F</t>
  </si>
  <si>
    <t>20 Flats per Block</t>
  </si>
  <si>
    <t xml:space="preserve">Typical Block with Internal Staircase 1 - 20, Ingram Court </t>
  </si>
  <si>
    <t>SO17 2WS</t>
  </si>
  <si>
    <t>Carried to Summary £</t>
  </si>
  <si>
    <t xml:space="preserve">Variations to Standard Specifications </t>
  </si>
  <si>
    <t>Basic Differences of Block Types (as Item 17.2)</t>
  </si>
  <si>
    <t>Extra Over Standard Design for the following-:</t>
  </si>
  <si>
    <t>a) External Staircase with Mid Landing (As Drawing CS/079036 (S043) )</t>
  </si>
  <si>
    <t>b) Intermediate Steps to balcony runs (As Drawing No. CS/079036 (S042))</t>
  </si>
  <si>
    <t>c) Bridge Section to balcony including all works other than goal post detail structural supports (Item 1d below), comprising of handrails,  laminated panels, walkway roofing system and decoration, with posts fixed directly onto the concrete slab (as Drawing CS/079036 (S009)</t>
  </si>
  <si>
    <t xml:space="preserve">d) Bridge Section balcony Structural supports only  (as goal post detail Drawing CS/079036 (S042)) </t>
  </si>
  <si>
    <t>Groundworks (as Item 17.3)</t>
  </si>
  <si>
    <t>Test pits necessary to safely plan extended excavation works 300x 300 x 300 (as preamble section D20)</t>
  </si>
  <si>
    <t>Additional Pit Excavation,  including disposal of excavated material , earthwork support etc.</t>
  </si>
  <si>
    <t>m3</t>
  </si>
  <si>
    <t xml:space="preserve">Additional Concrete Pads - as per standard detail (Drawing CS/079036 (S042) Section C-C) </t>
  </si>
  <si>
    <t xml:space="preserve">Additional Concrete Pads - as per standard detail (Drawing CS/079036 (S042) Section C-C (avoiding Existing Services and DDA)) </t>
  </si>
  <si>
    <t xml:space="preserve">Additional Concrete Pads - as per standard detail (Drawing CS/079036 (S042) Section D-D) </t>
  </si>
  <si>
    <t xml:space="preserve">Additional Concrete Pads - as per standard detail (Drawing CS/079036 (S042) Section D-D (avoiding Existing Services and DDA)) </t>
  </si>
  <si>
    <t xml:space="preserve"> Extra Over - Concrete Pads - as per standard detail (Drawing  CS/079036 (S042) Section C-C) for Enlarged pads </t>
  </si>
  <si>
    <t xml:space="preserve"> Extra Over - Concrete Pads - as per standard detail (Drawing  CS/079036 (S042) Section C-C avoiding Existing Services and DDA ) for Enlarged pads </t>
  </si>
  <si>
    <t xml:space="preserve"> Extra Over - Concrete Pads - as per standard detail (Drawing  CS/079036 (S042) Section D-D) for Enlarged pads </t>
  </si>
  <si>
    <t xml:space="preserve"> Extra Over - Concrete Pads - as per standard detail (Drawing  CS/079036 (S042) Section D-D avoiding Existing Services and DDA ) for Enlarged pads </t>
  </si>
  <si>
    <t>New open 230 x 150mm channel and grill as (NBS Q10.180, Q10.570, Q10.580), including excavation of trench, disposal of excavated material, earthwork support and backfilling around channel</t>
  </si>
  <si>
    <t xml:space="preserve">New pea shingle french drain 300 x 300mm; including excavation of trench, disposal of excavated material, earthwork support, and backfilling </t>
  </si>
  <si>
    <t>Video survey and survey report of blocked drain run, between rainwater gulley and first inspection chamber</t>
  </si>
  <si>
    <t>Jet clearance of drain run up to 10m in length</t>
  </si>
  <si>
    <t>Jet clearance of drain run over 10m up to 20m in length</t>
  </si>
  <si>
    <t>Making good to beds and top soil; not exceeding 250mm in depth (NBS Q28.315)</t>
  </si>
  <si>
    <t>Reseeding grassed areas not exceeding 10m2 (NBS  Q30.115, Q30.146, Q30.212, Q30.280, Q30.310, Q30.319, Q30.330, Q30.335, Q30,340, Q30.352)</t>
  </si>
  <si>
    <t>Reseeding grassed areas over 10m2 not exceeding 20m2 (NBS Q30.115, Q30.146, Q30.212, Q30.280, Q30.310, Q30.319, Q30.330, Q30.335, Q30,340, Q30.352))</t>
  </si>
  <si>
    <t>Reseeding grassed areas over 20m2  (NBS Q30.115, Q30.146, Q30.212, Q30.280, Q30.310, Q30.319, Q30.330, Q30.335, Q30,340, Q30.352)</t>
  </si>
  <si>
    <t>Page 3</t>
  </si>
  <si>
    <t xml:space="preserve">Variation Items </t>
  </si>
  <si>
    <t>Groundworks (as Item 17.3) (continued)</t>
  </si>
  <si>
    <t>Returfing of existing grassed areas not exceeding 10m2 (NBS Q30.115, Q30.145, Q30.400, Q30.420, Q30.428, Q30.429, Q30.430)</t>
  </si>
  <si>
    <t>Returfing of existing grassed areas over 10m2 exceeding 20m2 (NBS Q30.115, Q30.145, Q30.400, Q30.420, Q30.428, Q30.429, Q30.430))</t>
  </si>
  <si>
    <t>Returfing of existing grassed areas not exceeding 20m2 (NBS Q30.115, Q30.145, Q30.400, Q30.420, Q30.428, Q30.429, Q30.430))</t>
  </si>
  <si>
    <t>Paving( as Item 17.4)</t>
  </si>
  <si>
    <t xml:space="preserve">Clean existing pavement of moss and other detritus and dispose of debris away from site </t>
  </si>
  <si>
    <t xml:space="preserve">Repair to mastic asphalt pathway (NBS Q22.150) </t>
  </si>
  <si>
    <t xml:space="preserve"> a) In areas Not exceeding 1m2</t>
  </si>
  <si>
    <t xml:space="preserve"> b) In areas over 1m2 Not exceeding 5m2</t>
  </si>
  <si>
    <t xml:space="preserve"> c) In areas over 5m2  Not exceeding 10m2</t>
  </si>
  <si>
    <t xml:space="preserve"> d) In areas over 10m2  Not exceeding 20m2</t>
  </si>
  <si>
    <t>Repairs to concrete flag paving as NBS Q25.120, Q25.315, Q25.625, Q25.630, Q25.650, Q25.655, Q25.915)</t>
  </si>
  <si>
    <t>Lifting and relaying concrete paving slab (NBS Q25.120, Q25.625, Q25.630, Q25.650, Q25.655, Q25.915)</t>
  </si>
  <si>
    <t>New/replacement precast concrete edging kerbs in association (NBS Q10.110, Q10.510, Q10.530, Q10.540), including excavation and concrete bed and haunching</t>
  </si>
  <si>
    <t>a) In lengths not exceeding 1m2</t>
  </si>
  <si>
    <t>b) In lengths exceeding 1m not exceeding 5m</t>
  </si>
  <si>
    <t>c) In lengths exceeding 5m not exceeding 10m</t>
  </si>
  <si>
    <t>d) In lengths exceeding 10m</t>
  </si>
  <si>
    <t>Demolition (as Item 17.6)</t>
  </si>
  <si>
    <t>Demolition and remove from site existing Insitu concrete  staircase at end of block</t>
  </si>
  <si>
    <t xml:space="preserve">Demolition and remove from site existing Insitu concrete intermediate steps 3 no. to balcony </t>
  </si>
  <si>
    <t>Take down existing steel balustrading and handrail and remove from site</t>
  </si>
  <si>
    <t xml:space="preserve">Take down existing wall mounted handrail and remove from site </t>
  </si>
  <si>
    <t>Page 4</t>
  </si>
  <si>
    <t>Structural steelwork (as Item 17.7)</t>
  </si>
  <si>
    <t>Additional standard 70 x 70 x 5 SHS Columns 2m in length  (Drawing CS/079036 (S042)</t>
  </si>
  <si>
    <t>Additional length to 70 x 70 x 5 SHS Support Column (Drawing CS/079036 (S042))</t>
  </si>
  <si>
    <t>a) not exceeding 0.5m in length</t>
  </si>
  <si>
    <t>b) over 0.5m not exceeding 1m in length</t>
  </si>
  <si>
    <t>Additional Tie beam 1.5m in length welded to beam and fixed to wall, 90 x 90 x 5.0 SHS 6.3 (Drawing CS/079036 (S044) )</t>
  </si>
  <si>
    <t>Edge / Front beam 5m in length with integral welded balustrade posts  90 x 90 x 6.3 SHS (Drawing CS/079036 (S044))</t>
  </si>
  <si>
    <t>Additional length to 50 x 50 x 6.3 SHS Balustrade / guardrail post (Drawing CS/079036 (S044) )</t>
  </si>
  <si>
    <t>a) not exceeding 0.25m in length</t>
  </si>
  <si>
    <t>b) over 0.25 not exceeding 0.5m in length</t>
  </si>
  <si>
    <t>Edge / Front beam 5m in length without balustrade posts  100 x 100 x 6.3 SHS (Drawing CS/079036 (S044))</t>
  </si>
  <si>
    <t>Typical "Goal Post " support to Bridge (Drawing CS/0790036 (S042) )</t>
  </si>
  <si>
    <t>Page 5</t>
  </si>
  <si>
    <t>Concrete (as Item 17.8)</t>
  </si>
  <si>
    <t>Concrete repairs resulting from surface hammer testing (Any such Items to be covered by Items in Section 7 - Concrete Repairs Schedule of Rates)</t>
  </si>
  <si>
    <t>Breaking out rusted embedded steel socket to dismantled balustrade post and to make good hole to the original surface profiles with specialist concrete repair system</t>
  </si>
  <si>
    <t>Works as item 41 above, but leave the socket  in place and to treat with rust inhibitor and make good hole to the original surface profiles with specialist concrete repair system;</t>
  </si>
  <si>
    <t>Breaking out rusted tubular steel conduit to balcony soffit to average depth of 25mm and make good hole to original surface profiles with specialist concrete</t>
  </si>
  <si>
    <t>As Item 43 above, but leave the conduit in place and treat with rust inhibitor and make good hole to original surface profiles with specialist concrete repair system</t>
  </si>
  <si>
    <t xml:space="preserve">Construct replacement Insitu concrete stairs following demolition of existing straight flight staircase (as Per Drawing CS/079036 (S043) Section F-F </t>
  </si>
  <si>
    <t xml:space="preserve">Construct replacement Insitu concrete stairs following demolition of existing staircase with mid landing (as Per Drawing CS/079036 (S043) Section F-F </t>
  </si>
  <si>
    <t xml:space="preserve">Construct replacement precast concrete stairs following demolition of existing straight flight staircase (as Per Drawing CS/079036 (S043) Section F-F </t>
  </si>
  <si>
    <t>Form a new core drilled hole through the concrete slab to accommodate the insertion of a new pipe up  to 100mm diameter</t>
  </si>
  <si>
    <t>Construct replacement 3 step intermediate flight to balcony (as Per Drawing CS/079036 (S042)</t>
  </si>
  <si>
    <t>Balustrading and handrails (as Item 17.9))</t>
  </si>
  <si>
    <t xml:space="preserve">48.3 x 4.0 CHS hot dip galvanised and powder coated tubular steel handrail including connection to steel posts </t>
  </si>
  <si>
    <t xml:space="preserve">48.3 x 4.0 CHS hot dip galvanised and powder coated tubular steel handrail fixed directly to wall </t>
  </si>
  <si>
    <t>Decorative high pressure composite laminate panels to EN438-6:2005 shaped and fixed to balcony runs and external staircases (as Item 13.6 of Specification) (NBS H20.155A), (Drawings CS/079036 (S008, S009, S020)</t>
  </si>
  <si>
    <t>New hot dip galvanised and powder coated steel balustrade system identical to structural engineers design for fixing to the supporting beam, but firmly anchored to the concrete balcony slab and stairs - with Decorative high pressure composite laminate panels to EN438-6:2005 (NBS L30.550)</t>
  </si>
  <si>
    <t>Page 6</t>
  </si>
  <si>
    <t>Masonry (as Item 17.10)</t>
  </si>
  <si>
    <t>Cut out and replace defective brickwork to match to outer leaf of cavity wall</t>
  </si>
  <si>
    <t>Cut out and replace defective brickwork to match to outer leaf of one brick thick garden wall</t>
  </si>
  <si>
    <t xml:space="preserve">Cut out and repoint mortar joints to match existing in Cement mortar 1:3 (NBS C41.810, C41.840  &amp; Z21.160) </t>
  </si>
  <si>
    <t>Cut out and replace damaged ceramic air bricks 440 x 140mm to match existing</t>
  </si>
  <si>
    <t>Cold applied roofing system applied to balcony surface (as Item 17.11)</t>
  </si>
  <si>
    <t>Remove existing defective mastic asphalt finish to 250mm high upstand and cart away debris from site</t>
  </si>
  <si>
    <t xml:space="preserve">Cut back and remove defective sand cement screed to concrete slab and cart away debris from site </t>
  </si>
  <si>
    <t>Thoroughly prepare mastic asphalt or concrete slab surface and apply proprietary cementitous screed approved by roofing system manufacturer to form required levels  (NBS M10.140)</t>
  </si>
  <si>
    <t>a) Overall slope between 0 - 10mm thick</t>
  </si>
  <si>
    <t>b) Overall slope between 0 - 20mm thick</t>
  </si>
  <si>
    <t>c) Overall slope between 0 - 30mm thick</t>
  </si>
  <si>
    <t>d) Overall slope between 0 - 40mm thick</t>
  </si>
  <si>
    <t>e) Overall slope between 0 - 50mm thick</t>
  </si>
  <si>
    <t>Prepare surface and lay new cold applied roofing system to 250mm high upstand to areas not requiring  aggregate wearing course (As NBS J31.354A)</t>
  </si>
  <si>
    <t>External Joinery (as Item 17.12)</t>
  </si>
  <si>
    <t>Dispose of existing Single softwood ledged and braced timber garden gate and frame</t>
  </si>
  <si>
    <t>Supply and fit new Single timber ledged and braced garden gate and frame (NBS Q40.550), including preparation and decoration (NBS M60.130)</t>
  </si>
  <si>
    <t>Finishes (as Item 17.13)</t>
  </si>
  <si>
    <t>Cut out and damaged ceramic tiling  to external stair goings not exceeding 300mm girth</t>
  </si>
  <si>
    <t>Supply and fit new ceramic tiling to external stair goings not exceeding 300mm girth (as NBS M40.110)</t>
  </si>
  <si>
    <t>Thoroughly remove existing paint finish to balcony soffit and prepare ready for application of two coats of breathable masonry paint, including additional coats necessary to match finish adjacent to redecorated surfaces (as NBS M20.160, M60.170)</t>
  </si>
  <si>
    <t>As Item 67 but remove back to firm edge only</t>
  </si>
  <si>
    <t xml:space="preserve">Cut out defective sand cement render finish to stairwell and reform and thoroughly prepare to receive two coats of breathable masonry paint including additional coats necessary to match final finish of adjacent redecorated surfaces </t>
  </si>
  <si>
    <t>Complete Redecoration of internal Staircase Area, including walls, ceilings and handrails (as Specification Items 15.1 - 15.8) NBS (M60.110A, M60.130, M60.140, M60.170)</t>
  </si>
  <si>
    <t>Page 7</t>
  </si>
  <si>
    <t>Electrical Works (as Item 17.14)</t>
  </si>
  <si>
    <t>Replace existing distribution boards (as Electrical Specification Item 3.17.1)</t>
  </si>
  <si>
    <t>New MCB in existing distribution board (as Electrical Specification Item 3.17.2)</t>
  </si>
  <si>
    <t>Additional MCB and contactor (blocks of 10 flats or more) (as Electrical Specification Item 3.17.3)</t>
  </si>
  <si>
    <t>Catenary Wire between blocks (as Electrical Specification Item 3.17.4)</t>
  </si>
  <si>
    <t>Additional A type fitting (as Electrical Specification Item 3.18.1)</t>
  </si>
  <si>
    <t xml:space="preserve">Additional AE type fitting (as Electrical Specification Item 3.18.2) </t>
  </si>
  <si>
    <t>Additional B type fitting (as Electrical Specification  Item 3.18.3)</t>
  </si>
  <si>
    <t>Additional BE type fitting (as Electrical Specification  Item 3.18.4)</t>
  </si>
  <si>
    <t>Re-feed existing floodlight (as Electrical Specification Item 3.18.5)</t>
  </si>
  <si>
    <t>Replace existing floodlight (as Electrical Specification Item 3.18.6)</t>
  </si>
  <si>
    <t>Additional 3No AE luminaires on external staircase existing floodlight (as Electrical Specification Item 3.18.7)</t>
  </si>
  <si>
    <t>Additional 2 compartment metal trunking  (as Electrical Specification Item 3.19.1)</t>
  </si>
  <si>
    <t>Additional metal conduit  (as Electrical Specification Item 3.19.2)</t>
  </si>
  <si>
    <t>Relocating CCTV  (as Electrical Specification Item 3.20.1)</t>
  </si>
  <si>
    <t>Relocating Digital TV cables  (as Electrical Specification Item 3.20.2)</t>
  </si>
  <si>
    <t>Remove set aside and refix to different location (as Item 17.15)</t>
  </si>
  <si>
    <t xml:space="preserve">Tubular steel L shaped supports rails and brackets, 900mm high and not exceeding 1m from wall </t>
  </si>
  <si>
    <t>Key boxes</t>
  </si>
  <si>
    <t xml:space="preserve">Wall mounted 'd' handrails, set vertically by side of door, approx 600mm in length </t>
  </si>
  <si>
    <t>Wall brackets for hanging baskets</t>
  </si>
  <si>
    <t>Timber garden sheds - nominal size 1800 x 1800 x  1800mm high</t>
  </si>
  <si>
    <t>Page 8</t>
  </si>
  <si>
    <t>Variations</t>
  </si>
  <si>
    <t>Carried To Summary           £</t>
  </si>
  <si>
    <t>SECTION 6 - SUMMARY</t>
  </si>
  <si>
    <t xml:space="preserve">Preliminaries </t>
  </si>
  <si>
    <t>Variation Items</t>
  </si>
  <si>
    <t>Page 9</t>
  </si>
  <si>
    <t xml:space="preserve">                                                                                                             </t>
  </si>
  <si>
    <t>Appendix</t>
  </si>
  <si>
    <t>CONTRACTOR PRICING SECTIONS</t>
  </si>
  <si>
    <t xml:space="preserve">APPENDIX  - Refurbishment of Balconies to Walk Up Blocks </t>
  </si>
  <si>
    <t xml:space="preserve">The Total Cost of each block type shall be inserted as the Total Cost * per block for the appropriate block type within Section 5  - Schedule of Rates for Refurbishment of Balconies to Walk Up Blocks  </t>
  </si>
  <si>
    <t xml:space="preserve">The Contractor shall provide in Sections below a fully priced breakdown for each individual item bleow of the costs given in the Section 5. These rates will be used when only a partial installation is required. </t>
  </si>
  <si>
    <t xml:space="preserve">The Quantities included by  the Contractor are their responsibility and will not be the subject of any adjustment or remeasurement in the duration of this contract </t>
  </si>
  <si>
    <t>Full Refurbishment of Balconies to Walk Up Blocks as described in Section 3 - Specification of the Works and Section 4 - Electrical  Specification</t>
  </si>
  <si>
    <t>A1</t>
  </si>
  <si>
    <t xml:space="preserve">6 Flats per Block with Internal Staircase (Stage 1 Works) </t>
  </si>
  <si>
    <t>Approx measure</t>
  </si>
  <si>
    <t>Item Cost</t>
  </si>
  <si>
    <t xml:space="preserve">Price </t>
  </si>
  <si>
    <t>Site visit and initial survey, radar scan of sub soil  (as Item 7.2)</t>
  </si>
  <si>
    <t>Contractor to undertake a detailed level survey of the underside of the soffit to the balcony (as Item 7.3)</t>
  </si>
  <si>
    <t>Contractor to submit list of obstacles that cannot be overcome by judicial placement of columns (as Item 7.4)</t>
  </si>
  <si>
    <t>Contractor to prepare pre-fabrication drawings for the steelwork (as Item 7.5)</t>
  </si>
  <si>
    <t>Contractor to undertake a detailed level survey and record levels to upper surface of balcony (as Item 7.6)</t>
  </si>
  <si>
    <t>Contractor to take account the likley impact of Works of all temporary propping (as Item 7.7)</t>
  </si>
  <si>
    <t>Sub total</t>
  </si>
  <si>
    <t>Contractors Overheads and Profit                 (insert percentage)</t>
  </si>
  <si>
    <t>Total - 6 Flat Block with Internal Staircase (Stage 1 Works)</t>
  </si>
  <si>
    <t>A2</t>
  </si>
  <si>
    <t>6 Flats per Block With Internal Staircase - (Stage 2 Works)</t>
  </si>
  <si>
    <t xml:space="preserve">Remove loose moss growth and other debris from apex to the eaves of sloping roof over balcony etc., clean out gutters and RWP's (as Item 9.1) </t>
  </si>
  <si>
    <t>Remove existing gutters and RWP's, install deep flow guttering, complete with suitably sized downpipies, with gutter guards fitted in all locations and leave final system free flowing (As Item 9.2)</t>
  </si>
  <si>
    <t xml:space="preserve">Contractor to thoroughly rod through the drain run from ground gullies through to first inspection chamber and leave drain free flowing (as Item 9.3)  </t>
  </si>
  <si>
    <t>Structural Support to Concrete Balconies</t>
  </si>
  <si>
    <t xml:space="preserve">Contractor must carefully excavate to reduce level and form the concrete pads for the new support columns (as Standard Details CS/079036 Drawing S042) - (as Item 10.1) </t>
  </si>
  <si>
    <t>Dismantle and remove from site all redundant posts and balustrading (as Item 10.3)</t>
  </si>
  <si>
    <t xml:space="preserve">Contractor to provide temporary side protection to the balcony edge and stairs for the duration of the work (as Item 10.4) </t>
  </si>
  <si>
    <t>As the level of the underside of the balcony can vary over 100mm, front to rear and from side to side, the Contractor must insure that correctly set out the framework (As Item 10.5)</t>
  </si>
  <si>
    <t>Contractor to Fabricate the steel components in accordance with the Structural Engineers requirements and deliver and fix them on site (as Items 10.7,10.8 and 10.9)</t>
  </si>
  <si>
    <t>Handrail ballustrade support post extensions are to be pre-welded to the frame and delivered to site (as Item 10.10)</t>
  </si>
  <si>
    <t>Steel handrail to be manufactured and installed (as Items 10.11 &amp; 10.12)</t>
  </si>
  <si>
    <t>The Contractor must ensure that the steel fixing tabs are suited to the chosen Infill panel (as Item 10.13)</t>
  </si>
  <si>
    <t>The contractor must allow for making good all surfaces affected by works (as Item 10.14)</t>
  </si>
  <si>
    <t>The contractor must ensure that all joints between handrail posts and supporting beam and between handrail posts and the posts and the handrail system are tidily formed  (as Item 10.15)</t>
  </si>
  <si>
    <t>The contractor must make good all paved surfaces affected by the works (as Item 10.16)</t>
  </si>
  <si>
    <t>On satisfcatory completion of the installation, the contractor must allow for the removal of the Client's temporary props to a secure location on the site for collection by others (as Item 10.17)</t>
  </si>
  <si>
    <t xml:space="preserve">The Contractor shall allow for appropriate thermal expansion and contraction of the finished handrail and steelwork. This will include sufficient provision of slotted fixings with neoprene grommets as required. This is particularly important where the handrail meets the support spigot atop the balustrade support post (as Item 10.19). </t>
  </si>
  <si>
    <t>Concrete Repairs</t>
  </si>
  <si>
    <t>All concrete surfaces to be hammer tested for hollowness and all loose and otherwise defective masonry is to be removed and carted away from site (as Item 11.1)</t>
  </si>
  <si>
    <t>Where the post sockets are embedded into the structure, the contractor should make allowance for their removal and the concrete repair of the socket hole (as Item 11.4)</t>
  </si>
  <si>
    <t>Cold applied roofing system</t>
  </si>
  <si>
    <t>Existing asphalt surface to be thoroughly prepared in strict accordance with chosen manufacturers instruction (as Item 12.3)</t>
  </si>
  <si>
    <t xml:space="preserve">Apply a modern cold applied roofing system to upper surface of  balcony (as Items 12.2 and 12.4) </t>
  </si>
  <si>
    <t>Balcony Panels</t>
  </si>
  <si>
    <t xml:space="preserve">Supply and fix Decorative High Pressure Composite Laminate panels (as Item 13.2) </t>
  </si>
  <si>
    <t>Electrical</t>
  </si>
  <si>
    <t>The external Lighting system is to be replaced in its entirety and is to be removed (as Items 14.1 - 14.3)</t>
  </si>
  <si>
    <t>Temporary Lighting is to be provided for period is without mains lighting (as Item 14.4)</t>
  </si>
  <si>
    <t>Redecoration to underside of slabs and staircases, existing plaster and render surfaces (as Items 15.3, 15.5 - 15.8)</t>
  </si>
  <si>
    <t>Redecoration to internal staircase walls, existing plaster and render surfaces (as Item 15.3 and 15.5 - 15.8)</t>
  </si>
  <si>
    <t xml:space="preserve">Redecoration to internal staircase ceilings, existing plaster and render surfaces (as Item 15.3 and 15.5 - 15.8) </t>
  </si>
  <si>
    <t>Redecoration to existing metal handrails in staircase areas (as Item 15.3, 15.4 and 15.6 - 15.8)</t>
  </si>
  <si>
    <t>Final Clean of Site</t>
  </si>
  <si>
    <t>Rainwater drainage system serving balcony to be Flushed through and cleared of all debris (as Item 16.2)</t>
  </si>
  <si>
    <t>All surfaces to be cleaned prior to handover (as Item 16.5)</t>
  </si>
  <si>
    <t>Total - 6 Flat Block with Internal Staircase (Stage 2 Works)</t>
  </si>
  <si>
    <t>B1</t>
  </si>
  <si>
    <t xml:space="preserve">8 Flats per Block with Internal Staircase (Stage 1 Works) </t>
  </si>
  <si>
    <t>Total - 8 Flat Block with Internal Staircase (Stage 1 Works)</t>
  </si>
  <si>
    <t>B2</t>
  </si>
  <si>
    <t xml:space="preserve">8 Flats per L shaped Block with Internal Staircase (Stage 1 Works) </t>
  </si>
  <si>
    <t>Total - 8 Flat L shaped Block with Internal Staircase (Stage 1 Works)</t>
  </si>
  <si>
    <t>B4</t>
  </si>
  <si>
    <t>8 Flats per Block With Internal Staircase (Stage 2 Works)</t>
  </si>
  <si>
    <t xml:space="preserve">Contractor must carefully excavate to reduce level and form the concrete pads for the new support columns (as Standard Details CS/079036 Drawing S003) - (as Item 10.1) </t>
  </si>
  <si>
    <t>Total - 8 Flat Block with Internal Staircase (Stage 2 Works)</t>
  </si>
  <si>
    <t>B5</t>
  </si>
  <si>
    <t>8 Flats per L shaped Block With Internal Staircase (Stage 2 Works)</t>
  </si>
  <si>
    <t>Total - 8 Flat L shaped Block with Internal Staircase (Stage 2 Works)</t>
  </si>
  <si>
    <t>C1</t>
  </si>
  <si>
    <t xml:space="preserve">10 Flats per Block with Internal Staircase (Stage 1 Works) </t>
  </si>
  <si>
    <t>Total - 10 Flat Block with Internal Staircase (Stage 1 Works)</t>
  </si>
  <si>
    <t>C3</t>
  </si>
  <si>
    <t>10 Flats per Block With Internal Staircase - (Stage 2 Works)</t>
  </si>
  <si>
    <t>Total - 10 Flat Block with Internal Staircase (Stage 2 Works)</t>
  </si>
  <si>
    <t>E1</t>
  </si>
  <si>
    <t xml:space="preserve">14 Flats per L shaped Block with Internal Staircase (Stage 1 Works) </t>
  </si>
  <si>
    <t>Total - 14 Flat Block with Internal Staircase (Stage 1 Works)</t>
  </si>
  <si>
    <t>E2</t>
  </si>
  <si>
    <t>14 Flats per L shaped Block With Internal Staircase - (Stage 2 Works)</t>
  </si>
  <si>
    <t>Total - 14 Flat L shaped Block with Internal Staircase (Stage 2 Works)</t>
  </si>
  <si>
    <t>F1</t>
  </si>
  <si>
    <t xml:space="preserve">20 Flats per Block with Internal Staircase (Stage 1 Works) </t>
  </si>
  <si>
    <t>Total - 16 Flat Block with Internal Staircase (Stage 1 Works)</t>
  </si>
  <si>
    <t>F2</t>
  </si>
  <si>
    <t>20 Flats per Block With Internal Staircase - (Stage 2 Works)</t>
  </si>
  <si>
    <t>Total - 20 Flat Block with Internal Staircase (Stage 2 Works)</t>
  </si>
  <si>
    <t>Section 8</t>
  </si>
  <si>
    <t>SUMMARY OF PRICING</t>
  </si>
  <si>
    <t>SECTION 8</t>
  </si>
  <si>
    <t xml:space="preserve"> Price</t>
  </si>
  <si>
    <t xml:space="preserve">Total  </t>
  </si>
  <si>
    <t>Schedule of Rates</t>
  </si>
  <si>
    <t xml:space="preserve">           £.p</t>
  </si>
  <si>
    <t>D.1</t>
  </si>
  <si>
    <t>SECTION 5 -  NEW BALCONIES</t>
  </si>
  <si>
    <t>SECTION 5 - Total Value for  Schedule of Rates for Refurbishment of Balcony Walkways as per Summary</t>
  </si>
  <si>
    <t xml:space="preserve">SECTION 6 - CONCRETE REPAIRS </t>
  </si>
  <si>
    <t>Provisional Sum for Concrete Repairs</t>
  </si>
  <si>
    <t>Delete as applicable % Add</t>
  </si>
  <si>
    <t>Insert %</t>
  </si>
  <si>
    <t>*</t>
  </si>
  <si>
    <t>**</t>
  </si>
  <si>
    <t>Provisional Sum for Materials</t>
  </si>
  <si>
    <t>Overheads and profit on Materials % Add</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</si>
  <si>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</si>
  <si>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</si>
  <si>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</si>
  <si>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</si>
  <si>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</si>
  <si>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</si>
  <si>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</si>
  <si>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Insert  adjustment of Provisional Sum based on the percentage quoted</t>
  </si>
  <si>
    <t>Insert total cost if Provisional Sum (PS +/- adjustment)</t>
  </si>
  <si>
    <t>I / we confirm the prices stated above is a true and accurate reflection of the works described</t>
  </si>
  <si>
    <t>Signature:………………………………………………………………</t>
  </si>
  <si>
    <t xml:space="preserve"> i.          Each storey to be assumed to be 2400mm</t>
  </si>
  <si>
    <t>New distribution boards (As Electrical Specification Item 3.6.1)</t>
  </si>
  <si>
    <t>inc</t>
  </si>
  <si>
    <t xml:space="preserve">   Including Electrical Works.</t>
  </si>
  <si>
    <t>ii.         Works to be carried out in accordance with Relevant Standard Specifications and NBS</t>
  </si>
  <si>
    <t>Typical Block Internal Staircase     35 - 45 Edward Road</t>
  </si>
  <si>
    <t>SO15 3GY</t>
  </si>
  <si>
    <t xml:space="preserve">Typical Block Internal Staircase       36-50, Albany Road </t>
  </si>
  <si>
    <t>SO15 3EG</t>
  </si>
  <si>
    <t>Typical Block with Internal Staircase 61 - 79, Leaside Way</t>
  </si>
  <si>
    <t>SO16 3EP</t>
  </si>
  <si>
    <t xml:space="preserve">Typical L shaped Block with Internal Staircase 1 - 14, Kimberley Court </t>
  </si>
  <si>
    <t>SO19 9QU</t>
  </si>
  <si>
    <t>Page 10</t>
  </si>
  <si>
    <t>Page 11</t>
  </si>
  <si>
    <t xml:space="preserve">Section 5 - Carried to Pricing Summary     </t>
  </si>
  <si>
    <t>Incl</t>
  </si>
  <si>
    <t>Company - CLC Contractors Ltd</t>
  </si>
  <si>
    <t>Address: Vincent Avenue, Shirley, Southampton</t>
  </si>
  <si>
    <t>Tel No: 02380-701111</t>
  </si>
  <si>
    <t>Signed by: Lee Elliott</t>
  </si>
  <si>
    <t>Capacity: Branch Director</t>
  </si>
  <si>
    <t>Date: 11th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</si>
</sst>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42" x14ac:knownFonts="1">
    <font>
      <sz val="11"/>
      <color theme="1"/>
      <name val="Palatino Linotyp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1"/>
      <name val="Palatino Linotype"/>
      <family val="2"/>
    </font>
    <font>
      <b/>
      <sz val="12"/>
      <color theme="1"/>
      <name val="Arial"/>
      <family val="2"/>
    </font>
    <font>
      <b/>
      <sz val="11"/>
      <name val="Arial"/>
      <family val="2"/>
    </font>
    <font>
      <sz val="11"/>
      <color theme="1"/>
      <name val="Calibri"/>
      <family val="2"/>
      <scheme val="minor"/>
    </font>
    <font>
      <b/>
      <sz val="12"/>
      <name val="Arial"/>
      <family val="2"/>
    </font>
    <font>
      <b/>
      <sz val="12"/>
      <color indexed="8"/>
      <name val="Arial"/>
      <family val="2"/>
    </font>
    <font>
      <sz val="12"/>
      <color indexed="8"/>
      <name val="Arial"/>
      <family val="2"/>
    </font>
    <font>
      <sz val="10"/>
      <name val="Arial"/>
      <family val="2"/>
    </font>
    <font>
      <sz val="12"/>
      <name val="Arial"/>
      <family val="2"/>
    </font>
    <font>
      <u/>
      <sz val="10"/>
      <color indexed="12"/>
      <name val="Arial"/>
      <family val="2"/>
    </font>
    <font>
      <sz val="11"/>
      <color indexed="8"/>
      <name val="Calibri"/>
      <family val="2"/>
    </font>
    <font>
      <b/>
      <sz val="11"/>
      <color indexed="8"/>
      <name val="Arial"/>
      <family val="2"/>
    </font>
    <font>
      <b/>
      <u/>
      <sz val="11"/>
      <name val="Arial"/>
      <family val="2"/>
    </font>
    <font>
      <sz val="11"/>
      <name val="Arial"/>
      <family val="2"/>
    </font>
    <font>
      <b/>
      <sz val="14"/>
      <name val="Arial"/>
      <family val="2"/>
    </font>
    <font>
      <b/>
      <sz val="10"/>
      <name val="Arial"/>
      <family val="2"/>
    </font>
    <font>
      <b/>
      <sz val="12"/>
      <color indexed="10"/>
      <name val="Arial"/>
      <family val="2"/>
    </font>
    <font>
      <sz val="10"/>
      <name val="Arial"/>
      <family val="2"/>
    </font>
    <font>
      <b/>
      <sz val="8"/>
      <color indexed="72"/>
      <name val="MS Sans Serif"/>
      <family val="2"/>
    </font>
    <font>
      <b/>
      <sz val="16"/>
      <name val="Arial"/>
      <family val="2"/>
    </font>
    <font>
      <sz val="10"/>
      <color rgb="FFFF0000"/>
      <name val="Arial"/>
      <family val="2"/>
    </font>
    <font>
      <sz val="10"/>
      <name val="Arial"/>
      <family val="2"/>
    </font>
    <font>
      <sz val="11"/>
      <color rgb="FFFF0000"/>
      <name val="Palatino Linotype"/>
      <family val="2"/>
    </font>
    <font>
      <sz val="12"/>
      <color indexed="10"/>
      <name val="Arial"/>
      <family val="2"/>
    </font>
    <font>
      <sz val="10"/>
      <color theme="1"/>
      <name val="Arial"/>
      <family val="2"/>
    </font>
    <font>
      <b/>
      <u/>
      <sz val="10"/>
      <color indexed="8"/>
      <name val="Arial"/>
      <family val="2"/>
    </font>
    <font>
      <sz val="10"/>
      <color indexed="8"/>
      <name val="Arial"/>
      <family val="2"/>
    </font>
    <font>
      <sz val="10"/>
      <name val="Arial"/>
      <family val="2"/>
    </font>
    <font>
      <b/>
      <sz val="11"/>
      <color theme="1"/>
      <name val="Palatino Linotype"/>
      <family val="1"/>
    </font>
  </fonts>
  <fills count="4">
    <fill>
      <patternFill patternType="none"/>
    </fill>
    <fill>
      <patternFill patternType="gray125"/>
    </fill>
    <fill>
      <patternFill patternType="solid">
        <fgColor indexed="43"/>
        <bgColor indexed="64"/>
      </patternFill>
    </fill>
    <fill>
      <patternFill patternType="solid">
        <fgColor rgb="FFFFC0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s>
  <cellStyleXfs count="6094">
    <xf numFmtId="0" fontId="0" fillId="0" borderId="0"/>
    <xf numFmtId="44" fontId="13" fillId="0" borderId="0" applyFont="0" applyFill="0" applyBorder="0" applyAlignment="0" applyProtection="0"/>
    <xf numFmtId="0" fontId="16" fillId="0" borderId="0"/>
    <xf numFmtId="9" fontId="16" fillId="0" borderId="0" applyFont="0" applyFill="0" applyBorder="0" applyAlignment="0" applyProtection="0"/>
    <xf numFmtId="43" fontId="1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30" fillId="0" borderId="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9" fillId="0" borderId="0"/>
    <xf numFmtId="0" fontId="34" fillId="0" borderId="0"/>
    <xf numFmtId="0" fontId="8" fillId="0" borderId="0"/>
    <xf numFmtId="44" fontId="8" fillId="0" borderId="0" applyFont="0" applyFill="0" applyBorder="0" applyAlignment="0" applyProtection="0"/>
    <xf numFmtId="0" fontId="34" fillId="0" borderId="0" applyNumberFormat="0" applyFont="0" applyFill="0" applyBorder="0" applyAlignment="0" applyProtection="0">
      <alignment vertical="top"/>
    </xf>
    <xf numFmtId="0" fontId="7" fillId="0" borderId="0"/>
    <xf numFmtId="0" fontId="6" fillId="0" borderId="0"/>
    <xf numFmtId="0" fontId="5" fillId="0" borderId="0"/>
    <xf numFmtId="0" fontId="4" fillId="0" borderId="0"/>
    <xf numFmtId="0" fontId="3" fillId="0" borderId="0"/>
    <xf numFmtId="0" fontId="3" fillId="0" borderId="0"/>
    <xf numFmtId="0" fontId="2" fillId="0" borderId="0"/>
    <xf numFmtId="0" fontId="1" fillId="0" borderId="0"/>
    <xf numFmtId="0" fontId="1" fillId="0" borderId="0"/>
    <xf numFmtId="44" fontId="13" fillId="0" borderId="0" applyFont="0" applyFill="0" applyBorder="0" applyAlignment="0" applyProtection="0"/>
    <xf numFmtId="0" fontId="13" fillId="0" borderId="0"/>
    <xf numFmtId="44" fontId="13" fillId="0" borderId="0" applyFont="0" applyFill="0" applyBorder="0" applyAlignment="0" applyProtection="0"/>
  </cellStyleXfs>
  <cellXfs count="341">
    <xf numFmtId="0" fontId="0" fillId="0" borderId="0" xfId="0"/>
    <xf numFmtId="0" fontId="11" fillId="0" borderId="0" xfId="0" applyFont="1"/>
    <xf numFmtId="0" fontId="26" fillId="0" borderId="0" xfId="0" applyFont="1"/>
    <xf numFmtId="0" fontId="15" fillId="0" borderId="0" xfId="0" applyFont="1" applyAlignment="1">
      <alignment horizontal="center" wrapText="1"/>
    </xf>
    <xf numFmtId="0" fontId="26" fillId="0" borderId="0" xfId="0" applyFont="1" applyAlignment="1"/>
    <xf numFmtId="0" fontId="0" fillId="0" borderId="0" xfId="0" applyBorder="1"/>
    <xf numFmtId="44" fontId="0" fillId="0" borderId="0" xfId="1" applyFont="1"/>
    <xf numFmtId="0" fontId="0" fillId="0" borderId="9" xfId="0" applyBorder="1"/>
    <xf numFmtId="0" fontId="15" fillId="0" borderId="0" xfId="0" applyFont="1"/>
    <xf numFmtId="0" fontId="0" fillId="0" borderId="0" xfId="0" applyAlignment="1">
      <alignment horizontal="left"/>
    </xf>
    <xf numFmtId="0" fontId="24" fillId="0" borderId="0" xfId="0" applyFont="1" applyAlignment="1">
      <alignment horizontal="right" vertical="top"/>
    </xf>
    <xf numFmtId="4" fontId="20" fillId="0" borderId="0" xfId="1299" applyNumberFormat="1"/>
    <xf numFmtId="0" fontId="20" fillId="0" borderId="0" xfId="1299" applyBorder="1" applyAlignment="1">
      <alignment horizontal="right"/>
    </xf>
    <xf numFmtId="4" fontId="20" fillId="0" borderId="0" xfId="1299" applyNumberFormat="1" applyBorder="1"/>
    <xf numFmtId="0" fontId="20" fillId="0" borderId="0" xfId="1299" applyBorder="1"/>
    <xf numFmtId="0" fontId="20" fillId="0" borderId="1" xfId="1299" applyBorder="1" applyAlignment="1">
      <alignment horizontal="right"/>
    </xf>
    <xf numFmtId="4" fontId="20" fillId="0" borderId="2" xfId="1299" applyNumberFormat="1" applyBorder="1"/>
    <xf numFmtId="0" fontId="20" fillId="0" borderId="4" xfId="1299" applyBorder="1" applyAlignment="1">
      <alignment horizontal="right"/>
    </xf>
    <xf numFmtId="0" fontId="20" fillId="0" borderId="15" xfId="1299" applyBorder="1"/>
    <xf numFmtId="0" fontId="15" fillId="0" borderId="4" xfId="1299" applyFont="1" applyBorder="1" applyAlignment="1">
      <alignment horizontal="right"/>
    </xf>
    <xf numFmtId="0" fontId="15" fillId="0" borderId="1" xfId="1299" applyFont="1" applyBorder="1" applyAlignment="1">
      <alignment horizontal="right" vertical="top"/>
    </xf>
    <xf numFmtId="3" fontId="15" fillId="0" borderId="2" xfId="1299" applyNumberFormat="1" applyFont="1" applyBorder="1" applyAlignment="1">
      <alignment horizontal="left" vertical="top" wrapText="1"/>
    </xf>
    <xf numFmtId="0" fontId="28" fillId="0" borderId="1" xfId="1299" applyFont="1" applyBorder="1" applyAlignment="1">
      <alignment wrapText="1"/>
    </xf>
    <xf numFmtId="0" fontId="26" fillId="0" borderId="3" xfId="1299" applyFont="1" applyBorder="1" applyAlignment="1">
      <alignment vertical="top" wrapText="1"/>
    </xf>
    <xf numFmtId="4" fontId="26" fillId="0" borderId="0" xfId="1299" applyNumberFormat="1" applyFont="1" applyBorder="1" applyAlignment="1">
      <alignment vertical="top" wrapText="1"/>
    </xf>
    <xf numFmtId="0" fontId="26" fillId="0" borderId="0" xfId="1299" applyFont="1" applyBorder="1" applyAlignment="1">
      <alignment vertical="top" wrapText="1"/>
    </xf>
    <xf numFmtId="0" fontId="20" fillId="0" borderId="10" xfId="1299" applyBorder="1"/>
    <xf numFmtId="4" fontId="20" fillId="0" borderId="0" xfId="1299" applyNumberFormat="1" applyFont="1" applyAlignment="1">
      <alignment horizontal="left" vertical="top"/>
    </xf>
    <xf numFmtId="0" fontId="28" fillId="0" borderId="15" xfId="1299" applyFont="1" applyBorder="1" applyAlignment="1">
      <alignment horizontal="center" vertical="center" wrapText="1"/>
    </xf>
    <xf numFmtId="0" fontId="20" fillId="0" borderId="15" xfId="1299" applyFont="1" applyBorder="1" applyAlignment="1">
      <alignment horizontal="left" vertical="top" wrapText="1"/>
    </xf>
    <xf numFmtId="0" fontId="28" fillId="0" borderId="11" xfId="1299" applyFont="1" applyBorder="1" applyAlignment="1">
      <alignment horizontal="center" vertical="center" wrapText="1"/>
    </xf>
    <xf numFmtId="0" fontId="20" fillId="0" borderId="11" xfId="1299" applyFont="1" applyBorder="1" applyAlignment="1">
      <alignment horizontal="left" vertical="top" wrapText="1"/>
    </xf>
    <xf numFmtId="4" fontId="20" fillId="0" borderId="0" xfId="1299" applyNumberFormat="1" applyFont="1" applyAlignment="1">
      <alignment horizontal="left"/>
    </xf>
    <xf numFmtId="0" fontId="20" fillId="0" borderId="0" xfId="1299" applyFont="1" applyBorder="1" applyAlignment="1">
      <alignment horizontal="left" vertical="top" wrapText="1"/>
    </xf>
    <xf numFmtId="0" fontId="20" fillId="0" borderId="5" xfId="1299" applyFont="1" applyBorder="1" applyAlignment="1">
      <alignment horizontal="left" vertical="top" wrapText="1"/>
    </xf>
    <xf numFmtId="10" fontId="20" fillId="0" borderId="11" xfId="1299" applyNumberFormat="1" applyFont="1" applyBorder="1" applyAlignment="1">
      <alignment horizontal="left" vertical="top" wrapText="1"/>
    </xf>
    <xf numFmtId="0" fontId="20" fillId="0" borderId="12" xfId="1299" applyBorder="1" applyAlignment="1">
      <alignment horizontal="right"/>
    </xf>
    <xf numFmtId="4" fontId="21" fillId="0" borderId="14" xfId="1299" applyNumberFormat="1" applyFont="1" applyBorder="1"/>
    <xf numFmtId="4" fontId="21" fillId="0" borderId="2" xfId="1299" applyNumberFormat="1" applyFont="1" applyBorder="1"/>
    <xf numFmtId="0" fontId="28" fillId="0" borderId="2" xfId="1299" applyFont="1" applyBorder="1" applyAlignment="1">
      <alignment horizontal="left" wrapText="1"/>
    </xf>
    <xf numFmtId="4" fontId="20" fillId="0" borderId="7" xfId="1299" applyNumberFormat="1" applyBorder="1"/>
    <xf numFmtId="0" fontId="20" fillId="0" borderId="7" xfId="1299" applyBorder="1"/>
    <xf numFmtId="0" fontId="20" fillId="0" borderId="0" xfId="1299" applyBorder="1" applyAlignment="1"/>
    <xf numFmtId="4" fontId="20" fillId="0" borderId="0" xfId="1299" applyNumberFormat="1" applyAlignment="1">
      <alignment horizontal="left" vertical="top"/>
    </xf>
    <xf numFmtId="0" fontId="36" fillId="0" borderId="5" xfId="0" applyFont="1" applyBorder="1" applyAlignment="1">
      <alignment horizontal="left" vertical="top" wrapText="1"/>
    </xf>
    <xf numFmtId="4" fontId="20" fillId="0" borderId="0" xfId="1299" applyNumberFormat="1" applyAlignment="1">
      <alignment horizontal="left"/>
    </xf>
    <xf numFmtId="0" fontId="20" fillId="0" borderId="8" xfId="1299" applyFont="1" applyBorder="1" applyAlignment="1">
      <alignment horizontal="left" vertical="top" wrapText="1"/>
    </xf>
    <xf numFmtId="4" fontId="20" fillId="0" borderId="14" xfId="1299" applyNumberFormat="1" applyBorder="1"/>
    <xf numFmtId="0" fontId="28" fillId="0" borderId="0" xfId="1299" applyFont="1" applyBorder="1" applyAlignment="1">
      <alignment horizontal="left" wrapText="1"/>
    </xf>
    <xf numFmtId="10" fontId="20" fillId="0" borderId="7" xfId="1299" applyNumberFormat="1" applyFont="1" applyBorder="1" applyAlignment="1">
      <alignment horizontal="left" vertical="top" wrapText="1"/>
    </xf>
    <xf numFmtId="0" fontId="28" fillId="0" borderId="4" xfId="1299" applyFont="1" applyBorder="1" applyAlignment="1">
      <alignment horizontal="left" wrapText="1"/>
    </xf>
    <xf numFmtId="4" fontId="21" fillId="0" borderId="0" xfId="1299" applyNumberFormat="1" applyFont="1" applyBorder="1"/>
    <xf numFmtId="0" fontId="29" fillId="0" borderId="0" xfId="0" applyFont="1"/>
    <xf numFmtId="0" fontId="28" fillId="0" borderId="11" xfId="1299" applyFont="1" applyBorder="1" applyAlignment="1">
      <alignment horizontal="center" vertical="top" wrapText="1"/>
    </xf>
    <xf numFmtId="0" fontId="0" fillId="0" borderId="0" xfId="0" applyBorder="1" applyAlignment="1">
      <alignment horizontal="left"/>
    </xf>
    <xf numFmtId="0" fontId="0" fillId="0" borderId="7" xfId="0" applyBorder="1"/>
    <xf numFmtId="0" fontId="0" fillId="0" borderId="7" xfId="0" applyBorder="1" applyAlignment="1">
      <alignment horizontal="left"/>
    </xf>
    <xf numFmtId="0" fontId="0" fillId="0" borderId="1" xfId="0" applyBorder="1"/>
    <xf numFmtId="0" fontId="17" fillId="0" borderId="2" xfId="0" applyFont="1" applyBorder="1" applyAlignment="1">
      <alignment horizontal="left"/>
    </xf>
    <xf numFmtId="0" fontId="17" fillId="0" borderId="10" xfId="0" applyFont="1" applyBorder="1" applyAlignment="1">
      <alignment vertical="top" wrapText="1"/>
    </xf>
    <xf numFmtId="0" fontId="39" fillId="0" borderId="3" xfId="0" applyFont="1" applyBorder="1" applyAlignment="1">
      <alignment horizontal="left" vertical="top" wrapText="1"/>
    </xf>
    <xf numFmtId="0" fontId="0" fillId="0" borderId="10" xfId="0" applyBorder="1" applyAlignment="1">
      <alignment horizontal="center" vertical="top"/>
    </xf>
    <xf numFmtId="0" fontId="0" fillId="0" borderId="3" xfId="0" applyBorder="1" applyAlignment="1">
      <alignment horizontal="center" vertical="top"/>
    </xf>
    <xf numFmtId="0" fontId="0" fillId="0" borderId="4" xfId="0" applyBorder="1"/>
    <xf numFmtId="0" fontId="28" fillId="0" borderId="15" xfId="0" applyFont="1" applyBorder="1" applyAlignment="1">
      <alignment wrapText="1"/>
    </xf>
    <xf numFmtId="0" fontId="0" fillId="0" borderId="15" xfId="0" applyBorder="1"/>
    <xf numFmtId="44" fontId="40" fillId="0" borderId="15" xfId="1" applyFont="1" applyBorder="1"/>
    <xf numFmtId="0" fontId="0" fillId="0" borderId="4" xfId="0" applyBorder="1" applyAlignment="1">
      <alignment vertical="top"/>
    </xf>
    <xf numFmtId="0" fontId="0" fillId="0" borderId="0" xfId="0" applyBorder="1" applyAlignment="1">
      <alignment horizontal="left" vertical="top"/>
    </xf>
    <xf numFmtId="0" fontId="19" fillId="0" borderId="15" xfId="0" applyFont="1" applyBorder="1" applyAlignment="1">
      <alignment horizontal="left" vertical="top" wrapText="1"/>
    </xf>
    <xf numFmtId="4" fontId="20" fillId="2" borderId="9" xfId="1" applyNumberFormat="1" applyFont="1" applyFill="1" applyBorder="1" applyAlignment="1" applyProtection="1">
      <alignment horizontal="right"/>
      <protection locked="0"/>
    </xf>
    <xf numFmtId="0" fontId="0" fillId="0" borderId="4" xfId="0" applyBorder="1" applyAlignment="1">
      <alignment horizontal="left"/>
    </xf>
    <xf numFmtId="0" fontId="0" fillId="0" borderId="15" xfId="0" applyBorder="1" applyAlignment="1">
      <alignment horizontal="right"/>
    </xf>
    <xf numFmtId="0" fontId="0" fillId="0" borderId="15" xfId="0" applyBorder="1" applyAlignment="1">
      <alignment horizontal="left"/>
    </xf>
    <xf numFmtId="44" fontId="20" fillId="0" borderId="15" xfId="1" applyFont="1" applyBorder="1"/>
    <xf numFmtId="0" fontId="17" fillId="0" borderId="0" xfId="0" applyFont="1" applyAlignment="1">
      <alignment horizontal="center"/>
    </xf>
    <xf numFmtId="0" fontId="17" fillId="0" borderId="0" xfId="0" applyFont="1" applyAlignment="1">
      <alignment wrapText="1"/>
    </xf>
    <xf numFmtId="0" fontId="0" fillId="0" borderId="0" xfId="0" applyAlignment="1">
      <alignment wrapText="1"/>
    </xf>
    <xf numFmtId="0" fontId="28" fillId="0" borderId="15" xfId="0" applyFont="1" applyBorder="1" applyAlignment="1">
      <alignment horizontal="left" wrapText="1"/>
    </xf>
    <xf numFmtId="44" fontId="20" fillId="0" borderId="9" xfId="1" applyFont="1" applyBorder="1"/>
    <xf numFmtId="0" fontId="33" fillId="0" borderId="4" xfId="0" applyFont="1" applyBorder="1" applyAlignment="1">
      <alignment horizontal="left"/>
    </xf>
    <xf numFmtId="0" fontId="33" fillId="0" borderId="0" xfId="0" applyFont="1" applyBorder="1" applyAlignment="1">
      <alignment horizontal="left"/>
    </xf>
    <xf numFmtId="0" fontId="33" fillId="0" borderId="15" xfId="0" applyFont="1" applyBorder="1" applyAlignment="1">
      <alignment horizontal="right"/>
    </xf>
    <xf numFmtId="0" fontId="33" fillId="0" borderId="15" xfId="0" applyFont="1" applyBorder="1"/>
    <xf numFmtId="0" fontId="33" fillId="0" borderId="15" xfId="0" applyFont="1" applyBorder="1" applyAlignment="1">
      <alignment horizontal="left"/>
    </xf>
    <xf numFmtId="44" fontId="33" fillId="0" borderId="15" xfId="1" applyFont="1" applyBorder="1"/>
    <xf numFmtId="0" fontId="28" fillId="0" borderId="15" xfId="0" applyFont="1" applyBorder="1" applyAlignment="1">
      <alignment horizontal="left" vertical="top"/>
    </xf>
    <xf numFmtId="0" fontId="0" fillId="0" borderId="15" xfId="0" applyBorder="1" applyAlignment="1">
      <alignment horizontal="left" vertical="top"/>
    </xf>
    <xf numFmtId="44" fontId="40" fillId="0" borderId="9" xfId="1" applyFont="1" applyBorder="1"/>
    <xf numFmtId="0" fontId="0" fillId="0" borderId="4" xfId="0" applyBorder="1" applyAlignment="1">
      <alignment horizontal="left" vertical="top"/>
    </xf>
    <xf numFmtId="0" fontId="0" fillId="0" borderId="15" xfId="0" applyBorder="1" applyAlignment="1">
      <alignment vertical="top" wrapText="1"/>
    </xf>
    <xf numFmtId="0" fontId="0" fillId="0" borderId="15" xfId="0" applyBorder="1" applyAlignment="1">
      <alignment horizontal="left" vertical="top" wrapText="1"/>
    </xf>
    <xf numFmtId="44" fontId="40" fillId="0" borderId="10" xfId="1" applyFont="1" applyBorder="1"/>
    <xf numFmtId="44" fontId="40" fillId="0" borderId="11" xfId="1" applyFont="1" applyBorder="1"/>
    <xf numFmtId="44" fontId="40" fillId="0" borderId="0" xfId="1" applyFont="1" applyBorder="1"/>
    <xf numFmtId="0" fontId="20" fillId="0" borderId="0" xfId="0" applyFont="1" applyBorder="1" applyAlignment="1">
      <alignment horizontal="left" vertical="top" wrapText="1"/>
    </xf>
    <xf numFmtId="44" fontId="20" fillId="0" borderId="15" xfId="1" applyFont="1" applyBorder="1" applyAlignment="1">
      <alignment horizontal="right" vertical="center"/>
    </xf>
    <xf numFmtId="44" fontId="20" fillId="0" borderId="11" xfId="1" applyFont="1" applyBorder="1" applyAlignment="1">
      <alignment horizontal="right" vertical="center"/>
    </xf>
    <xf numFmtId="44" fontId="20" fillId="0" borderId="10" xfId="1" applyFont="1" applyBorder="1" applyAlignment="1">
      <alignment horizontal="center" vertical="center"/>
    </xf>
    <xf numFmtId="44" fontId="20" fillId="0" borderId="15" xfId="1" applyFont="1" applyBorder="1" applyAlignment="1">
      <alignment horizontal="center" vertical="center"/>
    </xf>
    <xf numFmtId="44" fontId="20" fillId="0" borderId="0" xfId="1" applyFont="1" applyBorder="1" applyAlignment="1">
      <alignment horizontal="right" vertical="center"/>
    </xf>
    <xf numFmtId="44" fontId="20" fillId="0" borderId="5" xfId="1" applyFont="1" applyBorder="1" applyAlignment="1">
      <alignment horizontal="right" vertical="center"/>
    </xf>
    <xf numFmtId="44" fontId="20" fillId="0" borderId="5" xfId="1" applyFont="1" applyBorder="1" applyAlignment="1">
      <alignment horizontal="right" vertical="center" wrapText="1"/>
    </xf>
    <xf numFmtId="44" fontId="28" fillId="0" borderId="9" xfId="1" applyFont="1" applyBorder="1" applyAlignment="1">
      <alignment horizontal="right" vertical="center"/>
    </xf>
    <xf numFmtId="44" fontId="20" fillId="0" borderId="10" xfId="1" applyFont="1" applyBorder="1" applyAlignment="1">
      <alignment horizontal="right" vertical="center"/>
    </xf>
    <xf numFmtId="44" fontId="20" fillId="0" borderId="15" xfId="1" applyFont="1" applyBorder="1" applyAlignment="1">
      <alignment horizontal="right" vertical="center" wrapText="1"/>
    </xf>
    <xf numFmtId="44" fontId="20" fillId="0" borderId="11" xfId="1" applyFont="1" applyBorder="1" applyAlignment="1">
      <alignment horizontal="right" vertical="center" wrapText="1"/>
    </xf>
    <xf numFmtId="44" fontId="28" fillId="0" borderId="15" xfId="1" applyFont="1" applyBorder="1" applyAlignment="1">
      <alignment horizontal="right" vertical="center" wrapText="1"/>
    </xf>
    <xf numFmtId="44" fontId="28" fillId="0" borderId="2" xfId="1" applyFont="1" applyBorder="1" applyAlignment="1">
      <alignment horizontal="right" vertical="center" wrapText="1"/>
    </xf>
    <xf numFmtId="44" fontId="20" fillId="0" borderId="7" xfId="1" applyFont="1" applyBorder="1" applyAlignment="1">
      <alignment horizontal="right" vertical="center"/>
    </xf>
    <xf numFmtId="44" fontId="28" fillId="0" borderId="0" xfId="1" applyFont="1" applyBorder="1" applyAlignment="1">
      <alignment horizontal="right" vertical="center" wrapText="1"/>
    </xf>
    <xf numFmtId="44" fontId="20" fillId="0" borderId="7" xfId="1" applyFont="1" applyBorder="1" applyAlignment="1">
      <alignment horizontal="right" vertical="center" wrapText="1"/>
    </xf>
    <xf numFmtId="44" fontId="28" fillId="0" borderId="5" xfId="1" applyFont="1" applyBorder="1" applyAlignment="1">
      <alignment horizontal="right" vertical="center" wrapText="1"/>
    </xf>
    <xf numFmtId="44" fontId="0" fillId="0" borderId="0" xfId="1" applyFont="1" applyAlignment="1">
      <alignment horizontal="right" vertical="center"/>
    </xf>
    <xf numFmtId="0" fontId="28" fillId="0" borderId="9" xfId="1299" applyFont="1" applyBorder="1" applyAlignment="1">
      <alignment horizontal="center" vertical="center" wrapText="1"/>
    </xf>
    <xf numFmtId="0" fontId="20" fillId="0" borderId="0" xfId="1299" applyBorder="1" applyAlignment="1">
      <alignment horizontal="center" vertical="center"/>
    </xf>
    <xf numFmtId="0" fontId="20" fillId="0" borderId="0" xfId="1299" applyBorder="1" applyAlignment="1">
      <alignment horizontal="center" vertical="center" wrapText="1"/>
    </xf>
    <xf numFmtId="0" fontId="20" fillId="0" borderId="10" xfId="1299" applyBorder="1" applyAlignment="1">
      <alignment horizontal="center" vertical="center"/>
    </xf>
    <xf numFmtId="0" fontId="20" fillId="0" borderId="4" xfId="1299" applyFont="1" applyBorder="1" applyAlignment="1">
      <alignment horizontal="center" vertical="center" wrapText="1"/>
    </xf>
    <xf numFmtId="0" fontId="20" fillId="0" borderId="6" xfId="1299" applyFont="1" applyBorder="1" applyAlignment="1">
      <alignment horizontal="center" vertical="center" wrapText="1"/>
    </xf>
    <xf numFmtId="0" fontId="20" fillId="0" borderId="3" xfId="1299" applyFont="1" applyBorder="1" applyAlignment="1">
      <alignment horizontal="center" vertical="center" wrapText="1"/>
    </xf>
    <xf numFmtId="10" fontId="20" fillId="0" borderId="9" xfId="1299" applyNumberFormat="1" applyFont="1" applyBorder="1" applyAlignment="1">
      <alignment horizontal="center" vertical="center" wrapText="1"/>
    </xf>
    <xf numFmtId="0" fontId="28" fillId="0" borderId="2" xfId="1299" applyFont="1" applyBorder="1" applyAlignment="1">
      <alignment horizontal="center" vertical="center" wrapText="1"/>
    </xf>
    <xf numFmtId="0" fontId="20" fillId="0" borderId="7" xfId="1299" applyBorder="1" applyAlignment="1">
      <alignment horizontal="center" vertical="center"/>
    </xf>
    <xf numFmtId="0" fontId="20" fillId="0" borderId="15" xfId="1299" applyBorder="1" applyAlignment="1">
      <alignment horizontal="center" vertical="center"/>
    </xf>
    <xf numFmtId="0" fontId="20" fillId="0" borderId="15" xfId="1299" applyFont="1" applyBorder="1" applyAlignment="1">
      <alignment horizontal="center" vertical="center" wrapText="1"/>
    </xf>
    <xf numFmtId="0" fontId="20" fillId="0" borderId="11" xfId="1299" applyFont="1" applyBorder="1" applyAlignment="1">
      <alignment horizontal="center" vertical="center" wrapText="1"/>
    </xf>
    <xf numFmtId="0" fontId="28" fillId="0" borderId="0" xfId="1299" applyFont="1" applyBorder="1" applyAlignment="1">
      <alignment horizontal="center" vertical="center" wrapText="1"/>
    </xf>
    <xf numFmtId="10" fontId="20" fillId="0" borderId="7" xfId="1299" applyNumberFormat="1" applyFont="1" applyBorder="1" applyAlignment="1">
      <alignment horizontal="center" vertical="center" wrapText="1"/>
    </xf>
    <xf numFmtId="0" fontId="0" fillId="0" borderId="0" xfId="0" applyAlignment="1">
      <alignment horizontal="center" vertical="center"/>
    </xf>
    <xf numFmtId="44" fontId="20" fillId="0" borderId="11" xfId="1" applyFont="1" applyBorder="1" applyAlignment="1">
      <alignment horizontal="center" vertical="center"/>
    </xf>
    <xf numFmtId="44" fontId="20" fillId="0" borderId="15" xfId="1" applyFont="1" applyBorder="1" applyAlignment="1">
      <alignment vertical="center"/>
    </xf>
    <xf numFmtId="44" fontId="20" fillId="0" borderId="11" xfId="1" applyFont="1" applyBorder="1" applyAlignment="1">
      <alignment vertical="center"/>
    </xf>
    <xf numFmtId="44" fontId="20" fillId="0" borderId="0" xfId="1" applyFont="1" applyBorder="1" applyAlignment="1">
      <alignment vertical="center"/>
    </xf>
    <xf numFmtId="44" fontId="15" fillId="0" borderId="9" xfId="1" applyFont="1" applyBorder="1" applyAlignment="1">
      <alignment horizontal="center" vertical="center" wrapText="1"/>
    </xf>
    <xf numFmtId="44" fontId="26" fillId="0" borderId="15" xfId="1" applyFont="1" applyBorder="1" applyAlignment="1">
      <alignment vertical="center" wrapText="1"/>
    </xf>
    <xf numFmtId="44" fontId="20" fillId="0" borderId="9" xfId="1" applyFont="1" applyBorder="1" applyAlignment="1">
      <alignment vertical="center"/>
    </xf>
    <xf numFmtId="44" fontId="20" fillId="0" borderId="3" xfId="1" applyFont="1" applyBorder="1" applyAlignment="1">
      <alignment vertical="center"/>
    </xf>
    <xf numFmtId="44" fontId="20" fillId="0" borderId="8" xfId="1" applyFont="1" applyBorder="1" applyAlignment="1">
      <alignment vertical="center"/>
    </xf>
    <xf numFmtId="44" fontId="20" fillId="0" borderId="7" xfId="1" applyFont="1" applyBorder="1" applyAlignment="1">
      <alignment vertical="center"/>
    </xf>
    <xf numFmtId="44" fontId="0" fillId="0" borderId="0" xfId="1" applyFont="1" applyAlignment="1">
      <alignment vertical="center"/>
    </xf>
    <xf numFmtId="0" fontId="11" fillId="0" borderId="17" xfId="0" applyFont="1" applyBorder="1"/>
    <xf numFmtId="0" fontId="11" fillId="0" borderId="18" xfId="0" applyFont="1" applyBorder="1"/>
    <xf numFmtId="0" fontId="15" fillId="0" borderId="0" xfId="0" applyFont="1" applyAlignment="1">
      <alignment horizontal="right"/>
    </xf>
    <xf numFmtId="2" fontId="15" fillId="0" borderId="0" xfId="0" applyNumberFormat="1" applyFont="1" applyAlignment="1">
      <alignment horizontal="center" wrapText="1"/>
    </xf>
    <xf numFmtId="164" fontId="15" fillId="0" borderId="0" xfId="0" applyNumberFormat="1" applyFont="1" applyAlignment="1">
      <alignment horizontal="left"/>
    </xf>
    <xf numFmtId="0" fontId="25" fillId="0" borderId="0" xfId="0" applyFont="1" applyAlignment="1">
      <alignment horizontal="left"/>
    </xf>
    <xf numFmtId="17" fontId="15" fillId="0" borderId="0" xfId="0" applyNumberFormat="1" applyFont="1"/>
    <xf numFmtId="0" fontId="15" fillId="0" borderId="0" xfId="0" applyFont="1" applyAlignment="1">
      <alignment horizontal="righ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164" fontId="15" fillId="0" borderId="0" xfId="0" applyNumberFormat="1" applyFont="1" applyAlignment="1">
      <alignment horizontal="left" wrapText="1"/>
    </xf>
    <xf numFmtId="2" fontId="15" fillId="0" borderId="0" xfId="0" applyNumberFormat="1" applyFont="1" applyAlignment="1">
      <alignment horizontal="left" vertical="top" wrapText="1"/>
    </xf>
    <xf numFmtId="0" fontId="15" fillId="0" borderId="18" xfId="0" applyFont="1" applyBorder="1" applyAlignment="1">
      <alignment horizontal="right" vertical="top" wrapText="1"/>
    </xf>
    <xf numFmtId="0" fontId="15" fillId="0" borderId="18" xfId="0" applyFont="1" applyBorder="1" applyAlignment="1">
      <alignment horizontal="left" vertical="top" wrapText="1"/>
    </xf>
    <xf numFmtId="0" fontId="15" fillId="0" borderId="18" xfId="0" applyFont="1" applyBorder="1" applyAlignment="1">
      <alignment vertical="top" wrapText="1"/>
    </xf>
    <xf numFmtId="2" fontId="15" fillId="0" borderId="18" xfId="0" applyNumberFormat="1" applyFont="1" applyBorder="1" applyAlignment="1">
      <alignment horizontal="left" vertical="top" wrapText="1"/>
    </xf>
    <xf numFmtId="0" fontId="15" fillId="0" borderId="0" xfId="0" applyFont="1" applyAlignment="1">
      <alignment horizontal="center" vertical="top" wrapText="1"/>
    </xf>
    <xf numFmtId="0" fontId="15" fillId="0" borderId="0" xfId="0" applyFont="1" applyAlignment="1">
      <alignment horizontal="right" wrapText="1"/>
    </xf>
    <xf numFmtId="2" fontId="15" fillId="0" borderId="0" xfId="0" applyNumberFormat="1" applyFont="1" applyBorder="1" applyAlignment="1">
      <alignment horizontal="center" wrapText="1"/>
    </xf>
    <xf numFmtId="0" fontId="25" fillId="0" borderId="0" xfId="0" applyFont="1" applyBorder="1"/>
    <xf numFmtId="164" fontId="25" fillId="0" borderId="0" xfId="0" applyNumberFormat="1" applyFont="1" applyAlignment="1">
      <alignment horizontal="left"/>
    </xf>
    <xf numFmtId="0" fontId="25" fillId="0" borderId="0" xfId="0" applyFont="1" applyFill="1" applyBorder="1"/>
    <xf numFmtId="0" fontId="25" fillId="0" borderId="0" xfId="0" applyFont="1" applyFill="1" applyBorder="1" applyAlignment="1"/>
    <xf numFmtId="0" fontId="26" fillId="0" borderId="0" xfId="0" applyFont="1" applyBorder="1" applyAlignment="1">
      <alignment horizontal="left"/>
    </xf>
    <xf numFmtId="0" fontId="15" fillId="0" borderId="0" xfId="0" applyFont="1" applyBorder="1" applyAlignment="1">
      <alignment horizontal="left"/>
    </xf>
    <xf numFmtId="0" fontId="25" fillId="0" borderId="0" xfId="0" applyFont="1" applyBorder="1" applyAlignment="1"/>
    <xf numFmtId="0" fontId="15" fillId="0" borderId="0" xfId="0" applyFont="1" applyAlignment="1">
      <alignment horizontal="left"/>
    </xf>
    <xf numFmtId="2" fontId="15" fillId="0" borderId="0" xfId="0" applyNumberFormat="1" applyFont="1" applyAlignment="1">
      <alignment horizontal="center"/>
    </xf>
    <xf numFmtId="0" fontId="0" fillId="0" borderId="5" xfId="0" applyBorder="1" applyAlignment="1">
      <alignment horizontal="left" vertical="top" wrapText="1"/>
    </xf>
    <xf numFmtId="0" fontId="19" fillId="0" borderId="5" xfId="0" applyFont="1" applyBorder="1" applyAlignment="1">
      <alignment horizontal="left" vertical="top" wrapText="1"/>
    </xf>
    <xf numFmtId="0" fontId="20" fillId="0" borderId="3" xfId="1299" applyBorder="1" applyAlignment="1"/>
    <xf numFmtId="0" fontId="20" fillId="0" borderId="0" xfId="1299" applyBorder="1" applyAlignment="1">
      <alignment horizontal="left" wrapText="1"/>
    </xf>
    <xf numFmtId="0" fontId="28" fillId="0" borderId="14" xfId="1299" applyFont="1" applyBorder="1" applyAlignment="1">
      <alignment wrapText="1"/>
    </xf>
    <xf numFmtId="0" fontId="15" fillId="0" borderId="0" xfId="0" applyFont="1" applyBorder="1" applyAlignment="1">
      <alignment wrapText="1"/>
    </xf>
    <xf numFmtId="0" fontId="25" fillId="0" borderId="0" xfId="0" applyFont="1" applyBorder="1" applyAlignment="1">
      <alignment wrapText="1"/>
    </xf>
    <xf numFmtId="0" fontId="15" fillId="0" borderId="0" xfId="0" applyFont="1" applyAlignment="1">
      <alignment vertical="top" wrapText="1"/>
    </xf>
    <xf numFmtId="0" fontId="26" fillId="0" borderId="0" xfId="0" applyFont="1" applyAlignment="1">
      <alignment horizontal="left"/>
    </xf>
    <xf numFmtId="17" fontId="26" fillId="0" borderId="0" xfId="0" applyNumberFormat="1" applyFont="1"/>
    <xf numFmtId="2" fontId="26" fillId="0" borderId="0" xfId="0" applyNumberFormat="1" applyFont="1" applyAlignment="1">
      <alignment horizontal="center" wrapText="1"/>
    </xf>
    <xf numFmtId="164" fontId="26" fillId="0" borderId="0" xfId="0" applyNumberFormat="1" applyFont="1" applyAlignment="1">
      <alignment horizontal="left"/>
    </xf>
    <xf numFmtId="2" fontId="26" fillId="0" borderId="0" xfId="0" applyNumberFormat="1" applyFont="1" applyAlignment="1">
      <alignment horizontal="center"/>
    </xf>
    <xf numFmtId="17" fontId="26" fillId="0" borderId="0" xfId="0" applyNumberFormat="1" applyFont="1" applyAlignment="1">
      <alignment horizontal="right"/>
    </xf>
    <xf numFmtId="0" fontId="15" fillId="0" borderId="0" xfId="0" applyFont="1" applyAlignment="1">
      <alignment horizontal="right" indent="5"/>
    </xf>
    <xf numFmtId="0" fontId="15" fillId="0" borderId="0" xfId="0" applyFont="1" applyAlignment="1"/>
    <xf numFmtId="0" fontId="26" fillId="0" borderId="0" xfId="0" applyFont="1" applyAlignment="1">
      <alignment horizontal="right" vertical="top"/>
    </xf>
    <xf numFmtId="0" fontId="26" fillId="0" borderId="0" xfId="0" applyFont="1" applyAlignment="1">
      <alignment wrapText="1"/>
    </xf>
    <xf numFmtId="0" fontId="15" fillId="0" borderId="17" xfId="0" applyFont="1" applyBorder="1" applyAlignment="1"/>
    <xf numFmtId="0" fontId="26" fillId="0" borderId="17" xfId="0" applyFont="1" applyBorder="1" applyAlignment="1"/>
    <xf numFmtId="0" fontId="26" fillId="0" borderId="17" xfId="0" applyFont="1" applyBorder="1" applyAlignment="1">
      <alignment horizontal="left"/>
    </xf>
    <xf numFmtId="0" fontId="26" fillId="0" borderId="0" xfId="0" applyFont="1" applyAlignment="1">
      <alignment vertical="top" wrapText="1"/>
    </xf>
    <xf numFmtId="2" fontId="26" fillId="0" borderId="0" xfId="0" applyNumberFormat="1" applyFont="1" applyAlignment="1">
      <alignment horizontal="center" vertical="top" wrapText="1"/>
    </xf>
    <xf numFmtId="2" fontId="26" fillId="0" borderId="0" xfId="0" applyNumberFormat="1" applyFont="1" applyAlignment="1">
      <alignment horizontal="left" vertical="top" wrapText="1"/>
    </xf>
    <xf numFmtId="0" fontId="26" fillId="0" borderId="0" xfId="0" applyFont="1" applyBorder="1" applyAlignment="1">
      <alignment wrapText="1"/>
    </xf>
    <xf numFmtId="0" fontId="26" fillId="0" borderId="18" xfId="0" applyFont="1" applyBorder="1"/>
    <xf numFmtId="0" fontId="26" fillId="0" borderId="0" xfId="0" applyFont="1" applyBorder="1" applyAlignment="1">
      <alignment vertical="top" wrapText="1"/>
    </xf>
    <xf numFmtId="0" fontId="15" fillId="0" borderId="0" xfId="0" applyFont="1" applyAlignment="1">
      <alignment horizontal="right" vertical="top"/>
    </xf>
    <xf numFmtId="2" fontId="26" fillId="0" borderId="0" xfId="0" applyNumberFormat="1" applyFont="1" applyBorder="1" applyAlignment="1">
      <alignment horizontal="center"/>
    </xf>
    <xf numFmtId="0" fontId="26" fillId="0" borderId="0" xfId="0" applyFont="1" applyBorder="1" applyAlignment="1">
      <alignment horizontal="left" wrapText="1"/>
    </xf>
    <xf numFmtId="0" fontId="26" fillId="0" borderId="0" xfId="0" applyFont="1" applyBorder="1" applyAlignment="1">
      <alignment horizontal="left" vertical="top" wrapText="1"/>
    </xf>
    <xf numFmtId="0" fontId="26" fillId="0" borderId="0" xfId="0" applyFont="1" applyBorder="1" applyAlignment="1"/>
    <xf numFmtId="44" fontId="26" fillId="0" borderId="0" xfId="1" applyFont="1" applyAlignment="1">
      <alignment horizontal="right"/>
    </xf>
    <xf numFmtId="44" fontId="26" fillId="0" borderId="17" xfId="1" applyFont="1" applyBorder="1" applyAlignment="1">
      <alignment horizontal="right"/>
    </xf>
    <xf numFmtId="44" fontId="15" fillId="0" borderId="0" xfId="1" applyFont="1" applyAlignment="1">
      <alignment horizontal="right" vertical="top" wrapText="1"/>
    </xf>
    <xf numFmtId="44" fontId="26" fillId="0" borderId="0" xfId="1" applyFont="1" applyAlignment="1">
      <alignment horizontal="right" vertical="top" wrapText="1"/>
    </xf>
    <xf numFmtId="44" fontId="15" fillId="0" borderId="0" xfId="1" applyFont="1" applyAlignment="1">
      <alignment horizontal="right" vertical="center" wrapText="1"/>
    </xf>
    <xf numFmtId="44" fontId="15" fillId="0" borderId="18" xfId="1" applyFont="1" applyBorder="1" applyAlignment="1">
      <alignment horizontal="right" vertical="top" wrapText="1"/>
    </xf>
    <xf numFmtId="44" fontId="15" fillId="0" borderId="0" xfId="1" applyFont="1" applyAlignment="1">
      <alignment horizontal="right" wrapText="1"/>
    </xf>
    <xf numFmtId="44" fontId="15" fillId="0" borderId="0" xfId="1" applyFont="1" applyAlignment="1">
      <alignment horizontal="center" wrapText="1"/>
    </xf>
    <xf numFmtId="44" fontId="26" fillId="0" borderId="0" xfId="1" applyFont="1" applyBorder="1" applyAlignment="1">
      <alignment horizontal="right"/>
    </xf>
    <xf numFmtId="44" fontId="15" fillId="0" borderId="0" xfId="1" applyFont="1" applyAlignment="1">
      <alignment horizontal="right"/>
    </xf>
    <xf numFmtId="44" fontId="0" fillId="0" borderId="0" xfId="0" applyNumberFormat="1"/>
    <xf numFmtId="9" fontId="0" fillId="0" borderId="9" xfId="0" applyNumberFormat="1" applyBorder="1" applyAlignment="1">
      <alignment horizontal="left"/>
    </xf>
    <xf numFmtId="44" fontId="0" fillId="0" borderId="11" xfId="0" applyNumberFormat="1" applyBorder="1" applyAlignment="1">
      <alignment horizontal="left"/>
    </xf>
    <xf numFmtId="0" fontId="20" fillId="0" borderId="4" xfId="1299" applyFont="1" applyBorder="1" applyAlignment="1">
      <alignment horizontal="left" vertical="top" wrapText="1"/>
    </xf>
    <xf numFmtId="0" fontId="20" fillId="0" borderId="6" xfId="1299" applyFont="1" applyBorder="1" applyAlignment="1">
      <alignment horizontal="left" vertical="top" wrapText="1"/>
    </xf>
    <xf numFmtId="0" fontId="39" fillId="0" borderId="4" xfId="1299" applyFont="1" applyBorder="1" applyAlignment="1">
      <alignment horizontal="left" vertical="top" wrapText="1"/>
    </xf>
    <xf numFmtId="0" fontId="38" fillId="0" borderId="4" xfId="1299" applyFont="1" applyBorder="1" applyAlignment="1">
      <alignment horizontal="left" vertical="top" wrapText="1"/>
    </xf>
    <xf numFmtId="0" fontId="20" fillId="0" borderId="4" xfId="1299" applyBorder="1" applyAlignment="1">
      <alignment wrapText="1"/>
    </xf>
    <xf numFmtId="0" fontId="28" fillId="0" borderId="4" xfId="1299" applyFont="1" applyBorder="1" applyAlignment="1">
      <alignment wrapText="1"/>
    </xf>
    <xf numFmtId="0" fontId="20" fillId="0" borderId="4" xfId="1299" applyFont="1" applyBorder="1" applyAlignment="1">
      <alignment horizontal="left" wrapText="1"/>
    </xf>
    <xf numFmtId="0" fontId="20" fillId="0" borderId="4" xfId="1299" applyFont="1" applyBorder="1" applyAlignment="1">
      <alignment vertical="top" wrapText="1"/>
    </xf>
    <xf numFmtId="0" fontId="20" fillId="0" borderId="5" xfId="1299" applyFont="1" applyBorder="1" applyAlignment="1">
      <alignment vertical="top" wrapText="1"/>
    </xf>
    <xf numFmtId="0" fontId="20" fillId="0" borderId="6" xfId="1299" applyFont="1" applyBorder="1" applyAlignment="1">
      <alignment vertical="top" wrapText="1"/>
    </xf>
    <xf numFmtId="0" fontId="20" fillId="0" borderId="8" xfId="1299" applyFont="1" applyBorder="1" applyAlignment="1">
      <alignment vertical="top" wrapText="1"/>
    </xf>
    <xf numFmtId="0" fontId="28" fillId="0" borderId="12" xfId="1299" applyFont="1" applyBorder="1" applyAlignment="1">
      <alignment wrapText="1"/>
    </xf>
    <xf numFmtId="0" fontId="28" fillId="0" borderId="13" xfId="1299" applyFont="1" applyBorder="1" applyAlignment="1">
      <alignment wrapText="1"/>
    </xf>
    <xf numFmtId="0" fontId="38" fillId="0" borderId="4" xfId="1299" applyFont="1" applyBorder="1" applyAlignment="1">
      <alignment vertical="top" wrapText="1"/>
    </xf>
    <xf numFmtId="0" fontId="38" fillId="0" borderId="5" xfId="1299" applyFont="1" applyBorder="1" applyAlignment="1">
      <alignment vertical="top" wrapText="1"/>
    </xf>
    <xf numFmtId="0" fontId="39" fillId="0" borderId="4" xfId="1299" applyFont="1" applyBorder="1" applyAlignment="1">
      <alignment vertical="top" wrapText="1"/>
    </xf>
    <xf numFmtId="0" fontId="39" fillId="0" borderId="5" xfId="1299" applyFont="1" applyBorder="1" applyAlignment="1">
      <alignment vertical="top" wrapText="1"/>
    </xf>
    <xf numFmtId="0" fontId="17" fillId="0" borderId="0" xfId="0" applyFont="1" applyBorder="1" applyAlignment="1">
      <alignment horizontal="left" vertical="center" wrapText="1"/>
    </xf>
    <xf numFmtId="0" fontId="20" fillId="0" borderId="0" xfId="0" applyFont="1" applyBorder="1" applyAlignment="1">
      <alignment horizontal="left" vertical="center" wrapText="1"/>
    </xf>
    <xf numFmtId="4" fontId="17" fillId="0" borderId="0" xfId="0" applyNumberFormat="1" applyFont="1" applyBorder="1" applyAlignment="1">
      <alignment horizontal="left" vertical="center" wrapText="1"/>
    </xf>
    <xf numFmtId="44" fontId="17" fillId="0" borderId="0" xfId="1" applyFont="1" applyBorder="1" applyAlignment="1">
      <alignment horizontal="left" vertical="center" wrapText="1"/>
    </xf>
    <xf numFmtId="0" fontId="0" fillId="0" borderId="0" xfId="0" applyAlignment="1">
      <alignment horizontal="left" vertical="center"/>
    </xf>
    <xf numFmtId="44" fontId="0" fillId="0" borderId="0" xfId="1" applyFont="1" applyAlignment="1">
      <alignment horizontal="left" vertical="center"/>
    </xf>
    <xf numFmtId="0" fontId="12" fillId="0" borderId="0" xfId="0" applyFont="1" applyAlignment="1">
      <alignment horizontal="left" vertical="center"/>
    </xf>
    <xf numFmtId="44" fontId="14" fillId="0" borderId="0" xfId="1" applyFont="1" applyAlignment="1">
      <alignment horizontal="left" vertical="center"/>
    </xf>
    <xf numFmtId="10" fontId="28" fillId="0" borderId="0" xfId="0" applyNumberFormat="1" applyFont="1" applyBorder="1" applyAlignment="1">
      <alignment horizontal="left" vertical="center" wrapText="1"/>
    </xf>
    <xf numFmtId="44" fontId="35" fillId="0" borderId="0" xfId="1" applyFont="1"/>
    <xf numFmtId="0" fontId="26" fillId="0" borderId="0" xfId="0" applyFont="1" applyFill="1" applyBorder="1" applyAlignment="1">
      <alignment vertical="top" wrapText="1"/>
    </xf>
    <xf numFmtId="0" fontId="26" fillId="0" borderId="0" xfId="0" applyFont="1" applyAlignment="1">
      <alignment wrapText="1"/>
    </xf>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xf numFmtId="0" fontId="26" fillId="0" borderId="0" xfId="0" applyFont="1" applyFill="1" applyBorder="1" applyAlignment="1">
      <alignment vertical="top"/>
    </xf>
    <xf numFmtId="0" fontId="26" fillId="0" borderId="0" xfId="0" applyFont="1" applyBorder="1" applyAlignment="1">
      <alignment vertical="top" wrapText="1"/>
    </xf>
    <xf numFmtId="0" fontId="26" fillId="0" borderId="0" xfId="0" applyFont="1" applyAlignment="1"/>
    <xf numFmtId="10" fontId="20" fillId="0" borderId="11" xfId="1" applyNumberFormat="1" applyFont="1" applyBorder="1" applyAlignment="1">
      <alignment horizontal="right" vertical="center" wrapText="1"/>
    </xf>
    <xf numFmtId="44" fontId="26" fillId="0" borderId="0" xfId="1" applyFont="1" applyAlignment="1">
      <alignment horizontal="center" wrapText="1"/>
    </xf>
    <xf numFmtId="44" fontId="26" fillId="0" borderId="0" xfId="1" applyFont="1" applyAlignment="1">
      <alignment horizontal="right" wrapText="1"/>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xf>
    <xf numFmtId="44" fontId="26" fillId="0" borderId="0" xfId="1" applyFont="1" applyAlignment="1">
      <alignment horizontal="right" vertical="center"/>
    </xf>
    <xf numFmtId="164" fontId="15" fillId="0" borderId="0" xfId="0" applyNumberFormat="1" applyFont="1" applyAlignment="1">
      <alignment horizontal="left" vertical="center"/>
    </xf>
    <xf numFmtId="0" fontId="28" fillId="0" borderId="9" xfId="1299" applyFont="1" applyBorder="1" applyAlignment="1">
      <alignment horizontal="center" vertical="center"/>
    </xf>
    <xf numFmtId="0" fontId="15" fillId="0" borderId="1" xfId="1299" applyFont="1" applyBorder="1" applyAlignment="1">
      <alignment horizontal="right" vertical="center"/>
    </xf>
    <xf numFmtId="3" fontId="15" fillId="0" borderId="2" xfId="1299" applyNumberFormat="1" applyFont="1" applyBorder="1" applyAlignment="1">
      <alignment horizontal="left" vertical="center" wrapText="1"/>
    </xf>
    <xf numFmtId="0" fontId="28" fillId="0" borderId="1" xfId="1299" applyFont="1" applyBorder="1" applyAlignment="1">
      <alignment vertical="center" wrapText="1"/>
    </xf>
    <xf numFmtId="0" fontId="20" fillId="0" borderId="3" xfId="1299" applyBorder="1" applyAlignment="1">
      <alignment vertical="center"/>
    </xf>
    <xf numFmtId="0" fontId="0" fillId="0" borderId="0" xfId="0" applyAlignment="1">
      <alignment vertical="center"/>
    </xf>
    <xf numFmtId="0" fontId="26" fillId="0" borderId="3" xfId="1299" applyFont="1" applyBorder="1" applyAlignment="1">
      <alignment vertical="center" wrapText="1"/>
    </xf>
    <xf numFmtId="0" fontId="28" fillId="0" borderId="1" xfId="1299" applyFont="1" applyFill="1" applyBorder="1" applyAlignment="1">
      <alignment vertical="center" wrapText="1"/>
    </xf>
    <xf numFmtId="44" fontId="28" fillId="0" borderId="15" xfId="1" applyFont="1" applyBorder="1"/>
    <xf numFmtId="0" fontId="0" fillId="3" borderId="0" xfId="0" applyFill="1"/>
    <xf numFmtId="0" fontId="0" fillId="0" borderId="0" xfId="0" applyFill="1"/>
    <xf numFmtId="0" fontId="15" fillId="0" borderId="0" xfId="0" applyFont="1" applyBorder="1" applyAlignment="1">
      <alignment vertical="center" wrapText="1"/>
    </xf>
    <xf numFmtId="0" fontId="15" fillId="0" borderId="0" xfId="0" applyFont="1" applyBorder="1" applyAlignment="1">
      <alignment horizontal="center" vertical="center" wrapText="1"/>
    </xf>
    <xf numFmtId="9" fontId="0" fillId="0" borderId="15" xfId="0" applyNumberFormat="1" applyBorder="1"/>
    <xf numFmtId="44" fontId="26" fillId="0" borderId="0" xfId="1" applyFont="1" applyFill="1"/>
    <xf numFmtId="44" fontId="15" fillId="0" borderId="0" xfId="1" applyFont="1" applyFill="1" applyAlignment="1">
      <alignment horizontal="center"/>
    </xf>
    <xf numFmtId="44" fontId="26" fillId="0" borderId="0" xfId="1" applyFont="1" applyFill="1" applyAlignment="1">
      <alignment horizontal="center"/>
    </xf>
    <xf numFmtId="44" fontId="26" fillId="0" borderId="0" xfId="1" applyFont="1" applyFill="1" applyAlignment="1"/>
    <xf numFmtId="44" fontId="26" fillId="0" borderId="17" xfId="1" applyFont="1" applyFill="1" applyBorder="1" applyAlignment="1"/>
    <xf numFmtId="44" fontId="15" fillId="0" borderId="0" xfId="1" applyFont="1" applyFill="1" applyAlignment="1">
      <alignment vertical="top"/>
    </xf>
    <xf numFmtId="44" fontId="26" fillId="0" borderId="0" xfId="1" applyFont="1" applyFill="1" applyAlignment="1">
      <alignment horizontal="right"/>
    </xf>
    <xf numFmtId="44" fontId="15" fillId="0" borderId="16" xfId="1" applyFont="1" applyFill="1" applyBorder="1" applyAlignment="1">
      <alignment vertical="center"/>
    </xf>
    <xf numFmtId="44" fontId="26" fillId="0" borderId="18" xfId="1" applyFont="1" applyFill="1" applyBorder="1"/>
    <xf numFmtId="44" fontId="15" fillId="0" borderId="16" xfId="1" applyFont="1" applyFill="1" applyBorder="1" applyAlignment="1">
      <alignment horizontal="right"/>
    </xf>
    <xf numFmtId="44" fontId="26" fillId="0" borderId="0" xfId="1" applyFont="1" applyFill="1" applyAlignment="1">
      <alignment vertical="center"/>
    </xf>
    <xf numFmtId="44" fontId="26" fillId="0" borderId="0" xfId="1" applyFont="1" applyFill="1" applyBorder="1"/>
    <xf numFmtId="44" fontId="15" fillId="0" borderId="17" xfId="1" applyFont="1" applyFill="1" applyBorder="1"/>
    <xf numFmtId="10" fontId="0" fillId="0" borderId="9" xfId="0" applyNumberFormat="1" applyBorder="1"/>
    <xf numFmtId="10" fontId="0" fillId="0" borderId="15" xfId="0" applyNumberFormat="1" applyBorder="1" applyAlignment="1">
      <alignment horizontal="left" vertical="top"/>
    </xf>
    <xf numFmtId="10" fontId="0" fillId="0" borderId="15" xfId="0" applyNumberFormat="1" applyBorder="1"/>
    <xf numFmtId="0" fontId="26" fillId="0" borderId="0" xfId="0" applyFont="1" applyFill="1" applyBorder="1" applyAlignment="1">
      <alignment vertical="top" wrapText="1"/>
    </xf>
    <xf numFmtId="0" fontId="15" fillId="0" borderId="0" xfId="0" applyFont="1" applyAlignment="1">
      <alignment wrapText="1"/>
    </xf>
    <xf numFmtId="0" fontId="25" fillId="0" borderId="0" xfId="0" applyFont="1" applyFill="1" applyBorder="1" applyAlignment="1">
      <alignment wrapText="1"/>
    </xf>
    <xf numFmtId="0" fontId="0" fillId="0" borderId="0" xfId="0"/>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alignment vertical="center" wrapText="1"/>
    </xf>
    <xf numFmtId="0" fontId="26" fillId="0" borderId="0" xfId="0" applyFont="1" applyFill="1" applyBorder="1" applyAlignment="1"/>
    <xf numFmtId="0" fontId="15" fillId="0" borderId="0" xfId="0" applyFont="1" applyFill="1" applyBorder="1" applyAlignment="1">
      <alignment vertical="top" wrapText="1"/>
    </xf>
    <xf numFmtId="0" fontId="26" fillId="0" borderId="7" xfId="0" applyFont="1" applyFill="1" applyBorder="1" applyAlignment="1">
      <alignment vertical="top" wrapText="1"/>
    </xf>
    <xf numFmtId="0" fontId="26" fillId="0" borderId="2" xfId="0" applyFont="1" applyFill="1" applyBorder="1" applyAlignment="1">
      <alignment wrapText="1"/>
    </xf>
    <xf numFmtId="0" fontId="15" fillId="0" borderId="0" xfId="0" applyFont="1" applyBorder="1" applyAlignment="1">
      <alignment wrapText="1"/>
    </xf>
    <xf numFmtId="0" fontId="26" fillId="0" borderId="0" xfId="0" applyFont="1" applyFill="1" applyBorder="1" applyAlignment="1">
      <alignment horizontal="left" vertical="top" wrapText="1"/>
    </xf>
    <xf numFmtId="0" fontId="26" fillId="0" borderId="0" xfId="0" applyFont="1" applyBorder="1" applyAlignment="1">
      <alignment vertical="top" wrapText="1"/>
    </xf>
    <xf numFmtId="0" fontId="25" fillId="0" borderId="0" xfId="0" applyFont="1" applyBorder="1" applyAlignment="1">
      <alignment wrapText="1"/>
    </xf>
    <xf numFmtId="0" fontId="25" fillId="0" borderId="0" xfId="0" applyFont="1" applyBorder="1" applyAlignment="1">
      <alignment horizontal="left" wrapText="1"/>
    </xf>
    <xf numFmtId="0" fontId="26" fillId="0" borderId="0" xfId="0" applyFont="1" applyAlignment="1"/>
    <xf numFmtId="0" fontId="26" fillId="0" borderId="0" xfId="0" applyFont="1" applyFill="1" applyAlignment="1">
      <alignment vertical="top"/>
    </xf>
    <xf numFmtId="0" fontId="26" fillId="0" borderId="0" xfId="0" applyFont="1" applyAlignment="1">
      <alignment wrapText="1"/>
    </xf>
    <xf numFmtId="0" fontId="15" fillId="0" borderId="0" xfId="0" applyFont="1" applyAlignment="1">
      <alignment vertical="top" wrapText="1"/>
    </xf>
    <xf numFmtId="0" fontId="26" fillId="0" borderId="0" xfId="0" applyFont="1" applyAlignment="1">
      <alignment vertical="top" wrapText="1"/>
    </xf>
    <xf numFmtId="0" fontId="15" fillId="0" borderId="0" xfId="0" applyFont="1" applyAlignment="1"/>
    <xf numFmtId="0" fontId="20" fillId="0" borderId="4" xfId="1299" applyBorder="1" applyAlignment="1">
      <alignment wrapText="1"/>
    </xf>
    <xf numFmtId="0" fontId="20" fillId="0" borderId="0" xfId="1299" applyBorder="1" applyAlignment="1">
      <alignment wrapText="1"/>
    </xf>
    <xf numFmtId="0" fontId="20" fillId="0" borderId="5" xfId="1299" applyBorder="1" applyAlignment="1">
      <alignment wrapText="1"/>
    </xf>
    <xf numFmtId="0" fontId="27" fillId="0" borderId="0" xfId="1299" applyFont="1" applyBorder="1" applyAlignment="1">
      <alignment horizontal="center"/>
    </xf>
    <xf numFmtId="0" fontId="32" fillId="0" borderId="7" xfId="1299" applyFont="1" applyBorder="1" applyAlignment="1">
      <alignment horizontal="center"/>
    </xf>
    <xf numFmtId="0" fontId="18" fillId="0" borderId="1" xfId="1299" applyFont="1" applyBorder="1" applyAlignment="1">
      <alignment horizontal="left" vertical="top" wrapText="1"/>
    </xf>
    <xf numFmtId="0" fontId="18" fillId="0" borderId="2" xfId="1299" applyFont="1" applyBorder="1" applyAlignment="1">
      <alignment horizontal="left" vertical="top" wrapText="1"/>
    </xf>
    <xf numFmtId="0" fontId="18" fillId="0" borderId="3" xfId="1299" applyFont="1" applyBorder="1" applyAlignment="1">
      <alignment horizontal="left" vertical="top" wrapText="1"/>
    </xf>
    <xf numFmtId="0" fontId="28" fillId="0" borderId="4" xfId="1299" applyFont="1" applyBorder="1" applyAlignment="1">
      <alignment vertical="center" wrapText="1"/>
    </xf>
    <xf numFmtId="0" fontId="28" fillId="0" borderId="0" xfId="1299" applyFont="1" applyBorder="1" applyAlignment="1">
      <alignment vertical="center" wrapText="1"/>
    </xf>
    <xf numFmtId="0" fontId="28" fillId="0" borderId="5" xfId="1299" applyFont="1" applyBorder="1" applyAlignment="1">
      <alignment vertical="center" wrapText="1"/>
    </xf>
    <xf numFmtId="0" fontId="37" fillId="0" borderId="4" xfId="1299" applyFont="1" applyBorder="1" applyAlignment="1">
      <alignment horizontal="left" wrapText="1"/>
    </xf>
    <xf numFmtId="0" fontId="37" fillId="0" borderId="0" xfId="1299" applyFont="1" applyBorder="1" applyAlignment="1">
      <alignment horizontal="left" wrapText="1"/>
    </xf>
    <xf numFmtId="0" fontId="37" fillId="0" borderId="5" xfId="1299" applyFont="1" applyBorder="1" applyAlignment="1">
      <alignment horizontal="left" wrapText="1"/>
    </xf>
    <xf numFmtId="0" fontId="20" fillId="0" borderId="4" xfId="1299" applyFont="1" applyBorder="1" applyAlignment="1">
      <alignment horizontal="left" wrapText="1"/>
    </xf>
    <xf numFmtId="0" fontId="20" fillId="0" borderId="0" xfId="1299" applyFont="1" applyBorder="1" applyAlignment="1">
      <alignment horizontal="left" wrapText="1"/>
    </xf>
    <xf numFmtId="0" fontId="20" fillId="0" borderId="5" xfId="1299" applyFont="1" applyBorder="1" applyAlignment="1">
      <alignment horizontal="left" wrapText="1"/>
    </xf>
    <xf numFmtId="0" fontId="26" fillId="0" borderId="0" xfId="0" applyFont="1" applyBorder="1" applyAlignment="1">
      <alignment horizontal="left" vertical="top" wrapText="1"/>
    </xf>
    <xf numFmtId="0" fontId="27" fillId="0" borderId="0" xfId="0" applyFont="1" applyBorder="1" applyAlignment="1">
      <alignment horizontal="center"/>
    </xf>
    <xf numFmtId="0" fontId="32" fillId="0" borderId="0" xfId="0" applyFont="1" applyBorder="1" applyAlignment="1">
      <alignment horizontal="center"/>
    </xf>
    <xf numFmtId="0" fontId="41" fillId="0" borderId="1" xfId="0" applyFont="1" applyBorder="1" applyAlignment="1">
      <alignment horizontal="right" vertical="center"/>
    </xf>
    <xf numFmtId="0" fontId="41" fillId="0" borderId="2" xfId="0" applyFont="1" applyBorder="1" applyAlignment="1">
      <alignment horizontal="right" vertical="center"/>
    </xf>
    <xf numFmtId="0" fontId="41" fillId="0" borderId="3" xfId="0" applyFont="1" applyBorder="1" applyAlignment="1">
      <alignment horizontal="right" vertical="center"/>
    </xf>
    <xf numFmtId="0" fontId="41" fillId="0" borderId="4" xfId="0" applyFont="1" applyBorder="1" applyAlignment="1">
      <alignment horizontal="right" vertical="center"/>
    </xf>
    <xf numFmtId="0" fontId="41" fillId="0" borderId="0" xfId="0" applyFont="1" applyBorder="1" applyAlignment="1">
      <alignment horizontal="right" vertical="center"/>
    </xf>
    <xf numFmtId="0" fontId="41" fillId="0" borderId="5" xfId="0" applyFont="1" applyBorder="1" applyAlignment="1">
      <alignment horizontal="right" vertical="center"/>
    </xf>
    <xf numFmtId="0" fontId="41" fillId="0" borderId="6" xfId="0" applyFont="1" applyBorder="1" applyAlignment="1">
      <alignment horizontal="right" vertical="center"/>
    </xf>
    <xf numFmtId="0" fontId="41" fillId="0" borderId="7" xfId="0" applyFont="1" applyBorder="1" applyAlignment="1">
      <alignment horizontal="right" vertical="center"/>
    </xf>
    <xf numFmtId="0" fontId="41" fillId="0" borderId="8" xfId="0" applyFont="1" applyBorder="1" applyAlignment="1">
      <alignment horizontal="right" vertical="center"/>
    </xf>
    <xf numFmtId="0" fontId="19" fillId="0" borderId="4" xfId="0" applyFont="1" applyBorder="1" applyAlignment="1">
      <alignment horizontal="left" vertical="top" wrapText="1"/>
    </xf>
    <xf numFmtId="0" fontId="19" fillId="0" borderId="0" xfId="0" applyFont="1" applyBorder="1" applyAlignment="1">
      <alignment horizontal="left" vertical="top" wrapText="1"/>
    </xf>
    <xf numFmtId="0" fontId="19" fillId="0" borderId="5" xfId="0" applyFont="1" applyBorder="1" applyAlignment="1">
      <alignment horizontal="left" vertical="top" wrapText="1"/>
    </xf>
  </cellXfs>
  <cellStyles count="6094">
    <cellStyle name="Comma 16" xfId="2932"/>
    <cellStyle name="Comma 17" xfId="2933"/>
    <cellStyle name="Comma 2" xfId="4"/>
    <cellStyle name="Comma 2 10" xfId="5"/>
    <cellStyle name="Comma 2 11" xfId="6"/>
    <cellStyle name="Comma 2 12" xfId="2934"/>
    <cellStyle name="Comma 2 13" xfId="2935"/>
    <cellStyle name="Comma 2 14" xfId="2936"/>
    <cellStyle name="Comma 2 15" xfId="2937"/>
    <cellStyle name="Comma 2 16" xfId="2938"/>
    <cellStyle name="Comma 2 17" xfId="2939"/>
    <cellStyle name="Comma 2 2" xfId="7"/>
    <cellStyle name="Comma 2 3" xfId="8"/>
    <cellStyle name="Comma 2 4" xfId="9"/>
    <cellStyle name="Comma 2 5" xfId="10"/>
    <cellStyle name="Comma 2 6" xfId="11"/>
    <cellStyle name="Comma 2 7" xfId="12"/>
    <cellStyle name="Comma 2 8" xfId="13"/>
    <cellStyle name="Comma 2 9" xfId="14"/>
    <cellStyle name="Comma 21" xfId="2940"/>
    <cellStyle name="Comma 25" xfId="2941"/>
    <cellStyle name="Comma 3" xfId="15"/>
    <cellStyle name="Comma 3 2" xfId="2942"/>
    <cellStyle name="Comma 3 3" xfId="2943"/>
    <cellStyle name="Comma 3 4" xfId="2944"/>
    <cellStyle name="Comma 3 5" xfId="2945"/>
    <cellStyle name="Comma 50" xfId="2946"/>
    <cellStyle name="Comma 55" xfId="2947"/>
    <cellStyle name="Comma 6" xfId="16"/>
    <cellStyle name="Comma 6 10" xfId="17"/>
    <cellStyle name="Comma 6 11" xfId="18"/>
    <cellStyle name="Comma 6 12" xfId="2948"/>
    <cellStyle name="Comma 6 13" xfId="2949"/>
    <cellStyle name="Comma 6 14" xfId="2950"/>
    <cellStyle name="Comma 6 15" xfId="2951"/>
    <cellStyle name="Comma 6 16" xfId="2952"/>
    <cellStyle name="Comma 6 17" xfId="2953"/>
    <cellStyle name="Comma 6 18" xfId="2954"/>
    <cellStyle name="Comma 6 19" xfId="2955"/>
    <cellStyle name="Comma 6 2" xfId="19"/>
    <cellStyle name="Comma 6 20" xfId="2956"/>
    <cellStyle name="Comma 6 3" xfId="20"/>
    <cellStyle name="Comma 6 4" xfId="21"/>
    <cellStyle name="Comma 6 5" xfId="22"/>
    <cellStyle name="Comma 6 6" xfId="23"/>
    <cellStyle name="Comma 6 7" xfId="24"/>
    <cellStyle name="Comma 6 8" xfId="25"/>
    <cellStyle name="Comma 6 9" xfId="26"/>
    <cellStyle name="Comma 7" xfId="2957"/>
    <cellStyle name="Currency" xfId="1" builtinId="4"/>
    <cellStyle name="Currency 10" xfId="27"/>
    <cellStyle name="Currency 10 10" xfId="28"/>
    <cellStyle name="Currency 10 11" xfId="29"/>
    <cellStyle name="Currency 10 12" xfId="2958"/>
    <cellStyle name="Currency 10 13" xfId="2959"/>
    <cellStyle name="Currency 10 14" xfId="2960"/>
    <cellStyle name="Currency 10 15" xfId="2961"/>
    <cellStyle name="Currency 10 16" xfId="2962"/>
    <cellStyle name="Currency 10 17" xfId="2963"/>
    <cellStyle name="Currency 10 18" xfId="2964"/>
    <cellStyle name="Currency 10 19" xfId="2965"/>
    <cellStyle name="Currency 10 2" xfId="30"/>
    <cellStyle name="Currency 10 20" xfId="2966"/>
    <cellStyle name="Currency 10 3" xfId="31"/>
    <cellStyle name="Currency 10 4" xfId="32"/>
    <cellStyle name="Currency 10 5" xfId="33"/>
    <cellStyle name="Currency 10 6" xfId="34"/>
    <cellStyle name="Currency 10 7" xfId="35"/>
    <cellStyle name="Currency 10 8" xfId="36"/>
    <cellStyle name="Currency 10 9" xfId="37"/>
    <cellStyle name="Currency 11" xfId="6091"/>
    <cellStyle name="Currency 12" xfId="2967"/>
    <cellStyle name="Currency 13" xfId="2968"/>
    <cellStyle name="Currency 14" xfId="6093"/>
    <cellStyle name="Currency 2" xfId="38"/>
    <cellStyle name="Currency 2 10" xfId="39"/>
    <cellStyle name="Currency 2 11" xfId="40"/>
    <cellStyle name="Currency 2 12" xfId="41"/>
    <cellStyle name="Currency 2 13" xfId="42"/>
    <cellStyle name="Currency 2 14" xfId="43"/>
    <cellStyle name="Currency 2 15" xfId="44"/>
    <cellStyle name="Currency 2 16" xfId="45"/>
    <cellStyle name="Currency 2 17" xfId="46"/>
    <cellStyle name="Currency 2 18" xfId="2969"/>
    <cellStyle name="Currency 2 19" xfId="2970"/>
    <cellStyle name="Currency 2 2" xfId="47"/>
    <cellStyle name="Currency 2 2 10" xfId="48"/>
    <cellStyle name="Currency 2 2 11" xfId="2971"/>
    <cellStyle name="Currency 2 2 11 2" xfId="2972"/>
    <cellStyle name="Currency 2 2 11 2 2" xfId="2973"/>
    <cellStyle name="Currency 2 2 11 2 3" xfId="2974"/>
    <cellStyle name="Currency 2 2 11 2 4" xfId="2975"/>
    <cellStyle name="Currency 2 2 11 3" xfId="2976"/>
    <cellStyle name="Currency 2 2 11 4" xfId="2977"/>
    <cellStyle name="Currency 2 2 11 5" xfId="2978"/>
    <cellStyle name="Currency 2 2 12" xfId="2979"/>
    <cellStyle name="Currency 2 2 13" xfId="2980"/>
    <cellStyle name="Currency 2 2 14" xfId="2981"/>
    <cellStyle name="Currency 2 2 15" xfId="2982"/>
    <cellStyle name="Currency 2 2 16" xfId="2983"/>
    <cellStyle name="Currency 2 2 17" xfId="2984"/>
    <cellStyle name="Currency 2 2 18" xfId="2985"/>
    <cellStyle name="Currency 2 2 19" xfId="2986"/>
    <cellStyle name="Currency 2 2 2" xfId="49"/>
    <cellStyle name="Currency 2 2 20" xfId="2987"/>
    <cellStyle name="Currency 2 2 3" xfId="50"/>
    <cellStyle name="Currency 2 2 3 2" xfId="2988"/>
    <cellStyle name="Currency 2 2 3 2 2" xfId="2989"/>
    <cellStyle name="Currency 2 2 3 2 3" xfId="2990"/>
    <cellStyle name="Currency 2 2 3 2 4" xfId="2991"/>
    <cellStyle name="Currency 2 2 3 3" xfId="2992"/>
    <cellStyle name="Currency 2 2 3 4" xfId="2993"/>
    <cellStyle name="Currency 2 2 3 5" xfId="2994"/>
    <cellStyle name="Currency 2 2 3 6" xfId="2995"/>
    <cellStyle name="Currency 2 2 3 7" xfId="2996"/>
    <cellStyle name="Currency 2 2 4" xfId="51"/>
    <cellStyle name="Currency 2 2 5" xfId="52"/>
    <cellStyle name="Currency 2 2 6" xfId="53"/>
    <cellStyle name="Currency 2 2 7" xfId="54"/>
    <cellStyle name="Currency 2 2 8" xfId="55"/>
    <cellStyle name="Currency 2 2 9" xfId="56"/>
    <cellStyle name="Currency 2 20" xfId="2997"/>
    <cellStyle name="Currency 2 21" xfId="2998"/>
    <cellStyle name="Currency 2 22" xfId="2999"/>
    <cellStyle name="Currency 2 23" xfId="3000"/>
    <cellStyle name="Currency 2 3" xfId="57"/>
    <cellStyle name="Currency 2 3 10" xfId="58"/>
    <cellStyle name="Currency 2 3 11" xfId="3001"/>
    <cellStyle name="Currency 2 3 12" xfId="3002"/>
    <cellStyle name="Currency 2 3 13" xfId="3003"/>
    <cellStyle name="Currency 2 3 14" xfId="3004"/>
    <cellStyle name="Currency 2 3 15" xfId="3005"/>
    <cellStyle name="Currency 2 3 16" xfId="3006"/>
    <cellStyle name="Currency 2 3 17" xfId="3007"/>
    <cellStyle name="Currency 2 3 18" xfId="3008"/>
    <cellStyle name="Currency 2 3 19" xfId="3009"/>
    <cellStyle name="Currency 2 3 2" xfId="59"/>
    <cellStyle name="Currency 2 3 3" xfId="60"/>
    <cellStyle name="Currency 2 3 4" xfId="61"/>
    <cellStyle name="Currency 2 3 5" xfId="62"/>
    <cellStyle name="Currency 2 3 6" xfId="63"/>
    <cellStyle name="Currency 2 3 7" xfId="64"/>
    <cellStyle name="Currency 2 3 8" xfId="65"/>
    <cellStyle name="Currency 2 3 9" xfId="66"/>
    <cellStyle name="Currency 2 4" xfId="67"/>
    <cellStyle name="Currency 2 4 10" xfId="68"/>
    <cellStyle name="Currency 2 4 11" xfId="3010"/>
    <cellStyle name="Currency 2 4 12" xfId="3011"/>
    <cellStyle name="Currency 2 4 13" xfId="3012"/>
    <cellStyle name="Currency 2 4 14" xfId="3013"/>
    <cellStyle name="Currency 2 4 15" xfId="3014"/>
    <cellStyle name="Currency 2 4 16" xfId="3015"/>
    <cellStyle name="Currency 2 4 17" xfId="3016"/>
    <cellStyle name="Currency 2 4 18" xfId="3017"/>
    <cellStyle name="Currency 2 4 19" xfId="3018"/>
    <cellStyle name="Currency 2 4 2" xfId="69"/>
    <cellStyle name="Currency 2 4 3" xfId="70"/>
    <cellStyle name="Currency 2 4 4" xfId="71"/>
    <cellStyle name="Currency 2 4 5" xfId="72"/>
    <cellStyle name="Currency 2 4 6" xfId="73"/>
    <cellStyle name="Currency 2 4 7" xfId="74"/>
    <cellStyle name="Currency 2 4 8" xfId="75"/>
    <cellStyle name="Currency 2 4 9" xfId="76"/>
    <cellStyle name="Currency 2 5" xfId="77"/>
    <cellStyle name="Currency 2 5 10" xfId="78"/>
    <cellStyle name="Currency 2 5 11" xfId="3019"/>
    <cellStyle name="Currency 2 5 12" xfId="3020"/>
    <cellStyle name="Currency 2 5 13" xfId="3021"/>
    <cellStyle name="Currency 2 5 14" xfId="3022"/>
    <cellStyle name="Currency 2 5 15" xfId="3023"/>
    <cellStyle name="Currency 2 5 16" xfId="3024"/>
    <cellStyle name="Currency 2 5 17" xfId="3025"/>
    <cellStyle name="Currency 2 5 18" xfId="3026"/>
    <cellStyle name="Currency 2 5 19" xfId="3027"/>
    <cellStyle name="Currency 2 5 2" xfId="79"/>
    <cellStyle name="Currency 2 5 3" xfId="80"/>
    <cellStyle name="Currency 2 5 4" xfId="81"/>
    <cellStyle name="Currency 2 5 5" xfId="82"/>
    <cellStyle name="Currency 2 5 6" xfId="83"/>
    <cellStyle name="Currency 2 5 7" xfId="84"/>
    <cellStyle name="Currency 2 5 8" xfId="85"/>
    <cellStyle name="Currency 2 5 9" xfId="86"/>
    <cellStyle name="Currency 2 6" xfId="87"/>
    <cellStyle name="Currency 2 6 10" xfId="88"/>
    <cellStyle name="Currency 2 6 11" xfId="3028"/>
    <cellStyle name="Currency 2 6 12" xfId="3029"/>
    <cellStyle name="Currency 2 6 13" xfId="3030"/>
    <cellStyle name="Currency 2 6 14" xfId="3031"/>
    <cellStyle name="Currency 2 6 15" xfId="3032"/>
    <cellStyle name="Currency 2 6 16" xfId="3033"/>
    <cellStyle name="Currency 2 6 17" xfId="3034"/>
    <cellStyle name="Currency 2 6 18" xfId="3035"/>
    <cellStyle name="Currency 2 6 19" xfId="3036"/>
    <cellStyle name="Currency 2 6 2" xfId="89"/>
    <cellStyle name="Currency 2 6 3" xfId="90"/>
    <cellStyle name="Currency 2 6 4" xfId="91"/>
    <cellStyle name="Currency 2 6 5" xfId="92"/>
    <cellStyle name="Currency 2 6 6" xfId="93"/>
    <cellStyle name="Currency 2 6 7" xfId="94"/>
    <cellStyle name="Currency 2 6 8" xfId="95"/>
    <cellStyle name="Currency 2 6 9" xfId="96"/>
    <cellStyle name="Currency 2 7" xfId="97"/>
    <cellStyle name="Currency 2 7 10" xfId="98"/>
    <cellStyle name="Currency 2 7 11" xfId="3037"/>
    <cellStyle name="Currency 2 7 12" xfId="3038"/>
    <cellStyle name="Currency 2 7 13" xfId="3039"/>
    <cellStyle name="Currency 2 7 14" xfId="3040"/>
    <cellStyle name="Currency 2 7 15" xfId="3041"/>
    <cellStyle name="Currency 2 7 16" xfId="3042"/>
    <cellStyle name="Currency 2 7 17" xfId="3043"/>
    <cellStyle name="Currency 2 7 18" xfId="3044"/>
    <cellStyle name="Currency 2 7 19" xfId="3045"/>
    <cellStyle name="Currency 2 7 2" xfId="99"/>
    <cellStyle name="Currency 2 7 3" xfId="100"/>
    <cellStyle name="Currency 2 7 4" xfId="101"/>
    <cellStyle name="Currency 2 7 5" xfId="102"/>
    <cellStyle name="Currency 2 7 6" xfId="103"/>
    <cellStyle name="Currency 2 7 7" xfId="104"/>
    <cellStyle name="Currency 2 7 8" xfId="105"/>
    <cellStyle name="Currency 2 7 9" xfId="106"/>
    <cellStyle name="Currency 2 8" xfId="107"/>
    <cellStyle name="Currency 2 9" xfId="108"/>
    <cellStyle name="Currency 3" xfId="109"/>
    <cellStyle name="Currency 3 10" xfId="110"/>
    <cellStyle name="Currency 3 11" xfId="111"/>
    <cellStyle name="Currency 3 12" xfId="3046"/>
    <cellStyle name="Currency 3 13" xfId="3047"/>
    <cellStyle name="Currency 3 14" xfId="3048"/>
    <cellStyle name="Currency 3 15" xfId="3049"/>
    <cellStyle name="Currency 3 16" xfId="3050"/>
    <cellStyle name="Currency 3 17" xfId="3051"/>
    <cellStyle name="Currency 3 18" xfId="3052"/>
    <cellStyle name="Currency 3 19" xfId="3053"/>
    <cellStyle name="Currency 3 2" xfId="112"/>
    <cellStyle name="Currency 3 20" xfId="3054"/>
    <cellStyle name="Currency 3 3" xfId="113"/>
    <cellStyle name="Currency 3 4" xfId="114"/>
    <cellStyle name="Currency 3 5" xfId="115"/>
    <cellStyle name="Currency 3 6" xfId="116"/>
    <cellStyle name="Currency 3 7" xfId="117"/>
    <cellStyle name="Currency 3 8" xfId="118"/>
    <cellStyle name="Currency 3 9" xfId="119"/>
    <cellStyle name="Currency 30" xfId="3055"/>
    <cellStyle name="Currency 4" xfId="120"/>
    <cellStyle name="Currency 4 10" xfId="121"/>
    <cellStyle name="Currency 4 11" xfId="122"/>
    <cellStyle name="Currency 4 12" xfId="3056"/>
    <cellStyle name="Currency 4 13" xfId="3057"/>
    <cellStyle name="Currency 4 14" xfId="3058"/>
    <cellStyle name="Currency 4 15" xfId="3059"/>
    <cellStyle name="Currency 4 16" xfId="3060"/>
    <cellStyle name="Currency 4 17" xfId="3061"/>
    <cellStyle name="Currency 4 18" xfId="3062"/>
    <cellStyle name="Currency 4 19" xfId="3063"/>
    <cellStyle name="Currency 4 2" xfId="123"/>
    <cellStyle name="Currency 4 20" xfId="3064"/>
    <cellStyle name="Currency 4 3" xfId="124"/>
    <cellStyle name="Currency 4 4" xfId="125"/>
    <cellStyle name="Currency 4 5" xfId="126"/>
    <cellStyle name="Currency 4 6" xfId="127"/>
    <cellStyle name="Currency 4 7" xfId="128"/>
    <cellStyle name="Currency 4 8" xfId="129"/>
    <cellStyle name="Currency 4 9" xfId="130"/>
    <cellStyle name="Currency 5" xfId="131"/>
    <cellStyle name="Currency 5 10" xfId="132"/>
    <cellStyle name="Currency 5 11" xfId="133"/>
    <cellStyle name="Currency 5 12" xfId="134"/>
    <cellStyle name="Currency 5 13" xfId="135"/>
    <cellStyle name="Currency 5 14" xfId="3065"/>
    <cellStyle name="Currency 5 15" xfId="3066"/>
    <cellStyle name="Currency 5 16" xfId="3067"/>
    <cellStyle name="Currency 5 17" xfId="3068"/>
    <cellStyle name="Currency 5 18" xfId="3069"/>
    <cellStyle name="Currency 5 19" xfId="3070"/>
    <cellStyle name="Currency 5 2" xfId="136"/>
    <cellStyle name="Currency 5 20" xfId="3071"/>
    <cellStyle name="Currency 5 21" xfId="3072"/>
    <cellStyle name="Currency 5 22" xfId="3073"/>
    <cellStyle name="Currency 5 3" xfId="137"/>
    <cellStyle name="Currency 5 4" xfId="138"/>
    <cellStyle name="Currency 5 5" xfId="139"/>
    <cellStyle name="Currency 5 6" xfId="140"/>
    <cellStyle name="Currency 5 7" xfId="141"/>
    <cellStyle name="Currency 5 8" xfId="142"/>
    <cellStyle name="Currency 5 9" xfId="143"/>
    <cellStyle name="Currency 6" xfId="144"/>
    <cellStyle name="Currency 6 10" xfId="145"/>
    <cellStyle name="Currency 6 11" xfId="146"/>
    <cellStyle name="Currency 6 12" xfId="3074"/>
    <cellStyle name="Currency 6 13" xfId="3075"/>
    <cellStyle name="Currency 6 14" xfId="3076"/>
    <cellStyle name="Currency 6 15" xfId="3077"/>
    <cellStyle name="Currency 6 16" xfId="3078"/>
    <cellStyle name="Currency 6 17" xfId="3079"/>
    <cellStyle name="Currency 6 18" xfId="3080"/>
    <cellStyle name="Currency 6 19" xfId="3081"/>
    <cellStyle name="Currency 6 2" xfId="147"/>
    <cellStyle name="Currency 6 20" xfId="3082"/>
    <cellStyle name="Currency 6 3" xfId="148"/>
    <cellStyle name="Currency 6 4" xfId="149"/>
    <cellStyle name="Currency 6 5" xfId="150"/>
    <cellStyle name="Currency 6 6" xfId="151"/>
    <cellStyle name="Currency 6 7" xfId="152"/>
    <cellStyle name="Currency 6 8" xfId="153"/>
    <cellStyle name="Currency 6 9" xfId="154"/>
    <cellStyle name="Currency 62" xfId="3083"/>
    <cellStyle name="Currency 64" xfId="3084"/>
    <cellStyle name="Currency 7" xfId="3085"/>
    <cellStyle name="Currency 8" xfId="3086"/>
    <cellStyle name="Currency 9" xfId="6080"/>
    <cellStyle name="Hyperlink 2" xfId="155"/>
    <cellStyle name="Normal" xfId="0" builtinId="0"/>
    <cellStyle name="Normal 10" xfId="156"/>
    <cellStyle name="Normal 10 10" xfId="157"/>
    <cellStyle name="Normal 10 11" xfId="158"/>
    <cellStyle name="Normal 10 12" xfId="3087"/>
    <cellStyle name="Normal 10 13" xfId="3088"/>
    <cellStyle name="Normal 10 14" xfId="3089"/>
    <cellStyle name="Normal 10 15" xfId="3090"/>
    <cellStyle name="Normal 10 16" xfId="3091"/>
    <cellStyle name="Normal 10 17" xfId="3092"/>
    <cellStyle name="Normal 10 18" xfId="3093"/>
    <cellStyle name="Normal 10 19" xfId="3094"/>
    <cellStyle name="Normal 10 2" xfId="159"/>
    <cellStyle name="Normal 10 2 10" xfId="160"/>
    <cellStyle name="Normal 10 2 11" xfId="3095"/>
    <cellStyle name="Normal 10 2 12" xfId="3096"/>
    <cellStyle name="Normal 10 2 13" xfId="3097"/>
    <cellStyle name="Normal 10 2 14" xfId="3098"/>
    <cellStyle name="Normal 10 2 15" xfId="3099"/>
    <cellStyle name="Normal 10 2 16" xfId="3100"/>
    <cellStyle name="Normal 10 2 17" xfId="3101"/>
    <cellStyle name="Normal 10 2 18" xfId="3102"/>
    <cellStyle name="Normal 10 2 19" xfId="3103"/>
    <cellStyle name="Normal 10 2 2" xfId="161"/>
    <cellStyle name="Normal 10 2 3" xfId="162"/>
    <cellStyle name="Normal 10 2 4" xfId="163"/>
    <cellStyle name="Normal 10 2 5" xfId="164"/>
    <cellStyle name="Normal 10 2 6" xfId="165"/>
    <cellStyle name="Normal 10 2 7" xfId="166"/>
    <cellStyle name="Normal 10 2 8" xfId="167"/>
    <cellStyle name="Normal 10 2 9" xfId="168"/>
    <cellStyle name="Normal 10 20" xfId="3104"/>
    <cellStyle name="Normal 10 3" xfId="169"/>
    <cellStyle name="Normal 10 4" xfId="170"/>
    <cellStyle name="Normal 10 5" xfId="171"/>
    <cellStyle name="Normal 10 6" xfId="172"/>
    <cellStyle name="Normal 10 7" xfId="173"/>
    <cellStyle name="Normal 10 8" xfId="174"/>
    <cellStyle name="Normal 10 9" xfId="175"/>
    <cellStyle name="Normal 100" xfId="176"/>
    <cellStyle name="Normal 100 10" xfId="177"/>
    <cellStyle name="Normal 100 11" xfId="3105"/>
    <cellStyle name="Normal 100 12" xfId="3106"/>
    <cellStyle name="Normal 100 13" xfId="3107"/>
    <cellStyle name="Normal 100 14" xfId="3108"/>
    <cellStyle name="Normal 100 15" xfId="3109"/>
    <cellStyle name="Normal 100 16" xfId="3110"/>
    <cellStyle name="Normal 100 17" xfId="3111"/>
    <cellStyle name="Normal 100 18" xfId="3112"/>
    <cellStyle name="Normal 100 19" xfId="3113"/>
    <cellStyle name="Normal 100 2" xfId="178"/>
    <cellStyle name="Normal 100 3" xfId="179"/>
    <cellStyle name="Normal 100 4" xfId="180"/>
    <cellStyle name="Normal 100 5" xfId="181"/>
    <cellStyle name="Normal 100 6" xfId="182"/>
    <cellStyle name="Normal 100 7" xfId="183"/>
    <cellStyle name="Normal 100 8" xfId="184"/>
    <cellStyle name="Normal 100 9" xfId="185"/>
    <cellStyle name="Normal 101" xfId="186"/>
    <cellStyle name="Normal 101 10" xfId="187"/>
    <cellStyle name="Normal 101 11" xfId="3114"/>
    <cellStyle name="Normal 101 12" xfId="3115"/>
    <cellStyle name="Normal 101 13" xfId="3116"/>
    <cellStyle name="Normal 101 14" xfId="3117"/>
    <cellStyle name="Normal 101 15" xfId="3118"/>
    <cellStyle name="Normal 101 16" xfId="3119"/>
    <cellStyle name="Normal 101 17" xfId="3120"/>
    <cellStyle name="Normal 101 18" xfId="3121"/>
    <cellStyle name="Normal 101 19" xfId="3122"/>
    <cellStyle name="Normal 101 2" xfId="188"/>
    <cellStyle name="Normal 101 3" xfId="189"/>
    <cellStyle name="Normal 101 4" xfId="190"/>
    <cellStyle name="Normal 101 5" xfId="191"/>
    <cellStyle name="Normal 101 6" xfId="192"/>
    <cellStyle name="Normal 101 7" xfId="193"/>
    <cellStyle name="Normal 101 8" xfId="194"/>
    <cellStyle name="Normal 101 9" xfId="195"/>
    <cellStyle name="Normal 102" xfId="196"/>
    <cellStyle name="Normal 102 10" xfId="197"/>
    <cellStyle name="Normal 102 11" xfId="3123"/>
    <cellStyle name="Normal 102 12" xfId="3124"/>
    <cellStyle name="Normal 102 13" xfId="3125"/>
    <cellStyle name="Normal 102 14" xfId="3126"/>
    <cellStyle name="Normal 102 15" xfId="3127"/>
    <cellStyle name="Normal 102 16" xfId="3128"/>
    <cellStyle name="Normal 102 17" xfId="3129"/>
    <cellStyle name="Normal 102 18" xfId="3130"/>
    <cellStyle name="Normal 102 19" xfId="3131"/>
    <cellStyle name="Normal 102 2" xfId="198"/>
    <cellStyle name="Normal 102 3" xfId="199"/>
    <cellStyle name="Normal 102 4" xfId="200"/>
    <cellStyle name="Normal 102 5" xfId="201"/>
    <cellStyle name="Normal 102 6" xfId="202"/>
    <cellStyle name="Normal 102 7" xfId="203"/>
    <cellStyle name="Normal 102 8" xfId="204"/>
    <cellStyle name="Normal 102 9" xfId="205"/>
    <cellStyle name="Normal 103" xfId="206"/>
    <cellStyle name="Normal 103 10" xfId="207"/>
    <cellStyle name="Normal 103 11" xfId="3132"/>
    <cellStyle name="Normal 103 12" xfId="3133"/>
    <cellStyle name="Normal 103 13" xfId="3134"/>
    <cellStyle name="Normal 103 14" xfId="3135"/>
    <cellStyle name="Normal 103 15" xfId="3136"/>
    <cellStyle name="Normal 103 16" xfId="3137"/>
    <cellStyle name="Normal 103 17" xfId="3138"/>
    <cellStyle name="Normal 103 18" xfId="3139"/>
    <cellStyle name="Normal 103 19" xfId="3140"/>
    <cellStyle name="Normal 103 2" xfId="208"/>
    <cellStyle name="Normal 103 3" xfId="209"/>
    <cellStyle name="Normal 103 4" xfId="210"/>
    <cellStyle name="Normal 103 5" xfId="211"/>
    <cellStyle name="Normal 103 6" xfId="212"/>
    <cellStyle name="Normal 103 7" xfId="213"/>
    <cellStyle name="Normal 103 8" xfId="214"/>
    <cellStyle name="Normal 103 9" xfId="215"/>
    <cellStyle name="Normal 104" xfId="216"/>
    <cellStyle name="Normal 104 10" xfId="217"/>
    <cellStyle name="Normal 104 11" xfId="3141"/>
    <cellStyle name="Normal 104 12" xfId="3142"/>
    <cellStyle name="Normal 104 13" xfId="3143"/>
    <cellStyle name="Normal 104 14" xfId="3144"/>
    <cellStyle name="Normal 104 15" xfId="3145"/>
    <cellStyle name="Normal 104 16" xfId="3146"/>
    <cellStyle name="Normal 104 17" xfId="3147"/>
    <cellStyle name="Normal 104 18" xfId="3148"/>
    <cellStyle name="Normal 104 19" xfId="3149"/>
    <cellStyle name="Normal 104 2" xfId="218"/>
    <cellStyle name="Normal 104 3" xfId="219"/>
    <cellStyle name="Normal 104 4" xfId="220"/>
    <cellStyle name="Normal 104 5" xfId="221"/>
    <cellStyle name="Normal 104 6" xfId="222"/>
    <cellStyle name="Normal 104 7" xfId="223"/>
    <cellStyle name="Normal 104 8" xfId="224"/>
    <cellStyle name="Normal 104 9" xfId="225"/>
    <cellStyle name="Normal 105" xfId="226"/>
    <cellStyle name="Normal 105 10" xfId="227"/>
    <cellStyle name="Normal 105 11" xfId="3150"/>
    <cellStyle name="Normal 105 12" xfId="3151"/>
    <cellStyle name="Normal 105 13" xfId="3152"/>
    <cellStyle name="Normal 105 14" xfId="3153"/>
    <cellStyle name="Normal 105 15" xfId="3154"/>
    <cellStyle name="Normal 105 16" xfId="3155"/>
    <cellStyle name="Normal 105 17" xfId="3156"/>
    <cellStyle name="Normal 105 18" xfId="3157"/>
    <cellStyle name="Normal 105 19" xfId="3158"/>
    <cellStyle name="Normal 105 2" xfId="228"/>
    <cellStyle name="Normal 105 3" xfId="229"/>
    <cellStyle name="Normal 105 4" xfId="230"/>
    <cellStyle name="Normal 105 5" xfId="231"/>
    <cellStyle name="Normal 105 6" xfId="232"/>
    <cellStyle name="Normal 105 7" xfId="233"/>
    <cellStyle name="Normal 105 8" xfId="234"/>
    <cellStyle name="Normal 105 9" xfId="235"/>
    <cellStyle name="Normal 106" xfId="236"/>
    <cellStyle name="Normal 106 10" xfId="237"/>
    <cellStyle name="Normal 106 11" xfId="3159"/>
    <cellStyle name="Normal 106 12" xfId="3160"/>
    <cellStyle name="Normal 106 13" xfId="3161"/>
    <cellStyle name="Normal 106 14" xfId="3162"/>
    <cellStyle name="Normal 106 15" xfId="3163"/>
    <cellStyle name="Normal 106 16" xfId="3164"/>
    <cellStyle name="Normal 106 17" xfId="3165"/>
    <cellStyle name="Normal 106 18" xfId="3166"/>
    <cellStyle name="Normal 106 19" xfId="3167"/>
    <cellStyle name="Normal 106 2" xfId="238"/>
    <cellStyle name="Normal 106 3" xfId="239"/>
    <cellStyle name="Normal 106 4" xfId="240"/>
    <cellStyle name="Normal 106 5" xfId="241"/>
    <cellStyle name="Normal 106 6" xfId="242"/>
    <cellStyle name="Normal 106 7" xfId="243"/>
    <cellStyle name="Normal 106 8" xfId="244"/>
    <cellStyle name="Normal 106 9" xfId="245"/>
    <cellStyle name="Normal 107" xfId="246"/>
    <cellStyle name="Normal 107 10" xfId="247"/>
    <cellStyle name="Normal 107 11" xfId="3168"/>
    <cellStyle name="Normal 107 12" xfId="3169"/>
    <cellStyle name="Normal 107 13" xfId="3170"/>
    <cellStyle name="Normal 107 14" xfId="3171"/>
    <cellStyle name="Normal 107 15" xfId="3172"/>
    <cellStyle name="Normal 107 16" xfId="3173"/>
    <cellStyle name="Normal 107 17" xfId="3174"/>
    <cellStyle name="Normal 107 18" xfId="3175"/>
    <cellStyle name="Normal 107 19" xfId="3176"/>
    <cellStyle name="Normal 107 2" xfId="248"/>
    <cellStyle name="Normal 107 3" xfId="249"/>
    <cellStyle name="Normal 107 4" xfId="250"/>
    <cellStyle name="Normal 107 5" xfId="251"/>
    <cellStyle name="Normal 107 6" xfId="252"/>
    <cellStyle name="Normal 107 7" xfId="253"/>
    <cellStyle name="Normal 107 8" xfId="254"/>
    <cellStyle name="Normal 107 9" xfId="255"/>
    <cellStyle name="Normal 108" xfId="256"/>
    <cellStyle name="Normal 108 10" xfId="257"/>
    <cellStyle name="Normal 108 11" xfId="3177"/>
    <cellStyle name="Normal 108 12" xfId="3178"/>
    <cellStyle name="Normal 108 13" xfId="3179"/>
    <cellStyle name="Normal 108 14" xfId="3180"/>
    <cellStyle name="Normal 108 15" xfId="3181"/>
    <cellStyle name="Normal 108 16" xfId="3182"/>
    <cellStyle name="Normal 108 17" xfId="3183"/>
    <cellStyle name="Normal 108 18" xfId="3184"/>
    <cellStyle name="Normal 108 19" xfId="3185"/>
    <cellStyle name="Normal 108 2" xfId="258"/>
    <cellStyle name="Normal 108 3" xfId="259"/>
    <cellStyle name="Normal 108 4" xfId="260"/>
    <cellStyle name="Normal 108 5" xfId="261"/>
    <cellStyle name="Normal 108 6" xfId="262"/>
    <cellStyle name="Normal 108 7" xfId="263"/>
    <cellStyle name="Normal 108 8" xfId="264"/>
    <cellStyle name="Normal 108 9" xfId="265"/>
    <cellStyle name="Normal 109" xfId="266"/>
    <cellStyle name="Normal 109 10" xfId="267"/>
    <cellStyle name="Normal 109 11" xfId="3186"/>
    <cellStyle name="Normal 109 12" xfId="3187"/>
    <cellStyle name="Normal 109 13" xfId="3188"/>
    <cellStyle name="Normal 109 14" xfId="3189"/>
    <cellStyle name="Normal 109 15" xfId="3190"/>
    <cellStyle name="Normal 109 16" xfId="3191"/>
    <cellStyle name="Normal 109 17" xfId="3192"/>
    <cellStyle name="Normal 109 18" xfId="3193"/>
    <cellStyle name="Normal 109 19" xfId="3194"/>
    <cellStyle name="Normal 109 2" xfId="268"/>
    <cellStyle name="Normal 109 3" xfId="269"/>
    <cellStyle name="Normal 109 4" xfId="270"/>
    <cellStyle name="Normal 109 5" xfId="271"/>
    <cellStyle name="Normal 109 6" xfId="272"/>
    <cellStyle name="Normal 109 7" xfId="273"/>
    <cellStyle name="Normal 109 8" xfId="274"/>
    <cellStyle name="Normal 109 9" xfId="275"/>
    <cellStyle name="Normal 11" xfId="2"/>
    <cellStyle name="Normal 11 10" xfId="3195"/>
    <cellStyle name="Normal 11 11" xfId="3196"/>
    <cellStyle name="Normal 11 12" xfId="3197"/>
    <cellStyle name="Normal 11 13" xfId="3198"/>
    <cellStyle name="Normal 11 2" xfId="276"/>
    <cellStyle name="Normal 11 2 10" xfId="277"/>
    <cellStyle name="Normal 11 2 11" xfId="278"/>
    <cellStyle name="Normal 11 2 12" xfId="279"/>
    <cellStyle name="Normal 11 2 13" xfId="280"/>
    <cellStyle name="Normal 11 2 14" xfId="3199"/>
    <cellStyle name="Normal 11 2 14 2" xfId="3200"/>
    <cellStyle name="Normal 11 2 14 2 2" xfId="3201"/>
    <cellStyle name="Normal 11 2 14 2 3" xfId="3202"/>
    <cellStyle name="Normal 11 2 14 2 4" xfId="3203"/>
    <cellStyle name="Normal 11 2 14 3" xfId="3204"/>
    <cellStyle name="Normal 11 2 14 4" xfId="3205"/>
    <cellStyle name="Normal 11 2 14 5" xfId="3206"/>
    <cellStyle name="Normal 11 2 15" xfId="3207"/>
    <cellStyle name="Normal 11 2 16" xfId="3208"/>
    <cellStyle name="Normal 11 2 17" xfId="3209"/>
    <cellStyle name="Normal 11 2 18" xfId="3210"/>
    <cellStyle name="Normal 11 2 19" xfId="3211"/>
    <cellStyle name="Normal 11 2 2" xfId="281"/>
    <cellStyle name="Normal 11 2 2 10" xfId="3212"/>
    <cellStyle name="Normal 11 2 2 11" xfId="3213"/>
    <cellStyle name="Normal 11 2 2 2" xfId="282"/>
    <cellStyle name="Normal 11 2 2 2 10" xfId="283"/>
    <cellStyle name="Normal 11 2 2 2 11" xfId="3214"/>
    <cellStyle name="Normal 11 2 2 2 11 2" xfId="3215"/>
    <cellStyle name="Normal 11 2 2 2 11 2 2" xfId="3216"/>
    <cellStyle name="Normal 11 2 2 2 11 2 3" xfId="3217"/>
    <cellStyle name="Normal 11 2 2 2 11 2 4" xfId="3218"/>
    <cellStyle name="Normal 11 2 2 2 11 3" xfId="3219"/>
    <cellStyle name="Normal 11 2 2 2 11 4" xfId="3220"/>
    <cellStyle name="Normal 11 2 2 2 11 5" xfId="3221"/>
    <cellStyle name="Normal 11 2 2 2 12" xfId="3222"/>
    <cellStyle name="Normal 11 2 2 2 13" xfId="3223"/>
    <cellStyle name="Normal 11 2 2 2 14" xfId="3224"/>
    <cellStyle name="Normal 11 2 2 2 15" xfId="3225"/>
    <cellStyle name="Normal 11 2 2 2 16" xfId="3226"/>
    <cellStyle name="Normal 11 2 2 2 17" xfId="3227"/>
    <cellStyle name="Normal 11 2 2 2 18" xfId="3228"/>
    <cellStyle name="Normal 11 2 2 2 19" xfId="3229"/>
    <cellStyle name="Normal 11 2 2 2 2" xfId="284"/>
    <cellStyle name="Normal 11 2 2 2 3" xfId="285"/>
    <cellStyle name="Normal 11 2 2 2 4" xfId="286"/>
    <cellStyle name="Normal 11 2 2 2 5" xfId="287"/>
    <cellStyle name="Normal 11 2 2 2 6" xfId="288"/>
    <cellStyle name="Normal 11 2 2 2 7" xfId="289"/>
    <cellStyle name="Normal 11 2 2 2 8" xfId="290"/>
    <cellStyle name="Normal 11 2 2 2 9" xfId="291"/>
    <cellStyle name="Normal 11 2 2 3" xfId="3230"/>
    <cellStyle name="Normal 11 2 2 3 2" xfId="3231"/>
    <cellStyle name="Normal 11 2 2 3 2 2" xfId="3232"/>
    <cellStyle name="Normal 11 2 2 3 2 3" xfId="3233"/>
    <cellStyle name="Normal 11 2 2 3 2 4" xfId="3234"/>
    <cellStyle name="Normal 11 2 2 3 2 5" xfId="3235"/>
    <cellStyle name="Normal 11 2 2 3 3" xfId="3236"/>
    <cellStyle name="Normal 11 2 2 3 4" xfId="3237"/>
    <cellStyle name="Normal 11 2 2 3 5" xfId="3238"/>
    <cellStyle name="Normal 11 2 2 3 6" xfId="3239"/>
    <cellStyle name="Normal 11 2 2 4" xfId="3240"/>
    <cellStyle name="Normal 11 2 2 5" xfId="3241"/>
    <cellStyle name="Normal 11 2 2 6" xfId="3242"/>
    <cellStyle name="Normal 11 2 2 7" xfId="3243"/>
    <cellStyle name="Normal 11 2 2 8" xfId="3244"/>
    <cellStyle name="Normal 11 2 2 9" xfId="3245"/>
    <cellStyle name="Normal 11 2 20" xfId="3246"/>
    <cellStyle name="Normal 11 2 21" xfId="3247"/>
    <cellStyle name="Normal 11 2 22" xfId="3248"/>
    <cellStyle name="Normal 11 2 3" xfId="292"/>
    <cellStyle name="Normal 11 2 3 10" xfId="293"/>
    <cellStyle name="Normal 11 2 3 11" xfId="3249"/>
    <cellStyle name="Normal 11 2 3 12" xfId="3250"/>
    <cellStyle name="Normal 11 2 3 13" xfId="3251"/>
    <cellStyle name="Normal 11 2 3 14" xfId="3252"/>
    <cellStyle name="Normal 11 2 3 15" xfId="3253"/>
    <cellStyle name="Normal 11 2 3 16" xfId="3254"/>
    <cellStyle name="Normal 11 2 3 17" xfId="3255"/>
    <cellStyle name="Normal 11 2 3 18" xfId="3256"/>
    <cellStyle name="Normal 11 2 3 19" xfId="3257"/>
    <cellStyle name="Normal 11 2 3 2" xfId="294"/>
    <cellStyle name="Normal 11 2 3 3" xfId="295"/>
    <cellStyle name="Normal 11 2 3 4" xfId="296"/>
    <cellStyle name="Normal 11 2 3 5" xfId="297"/>
    <cellStyle name="Normal 11 2 3 6" xfId="298"/>
    <cellStyle name="Normal 11 2 3 7" xfId="299"/>
    <cellStyle name="Normal 11 2 3 8" xfId="300"/>
    <cellStyle name="Normal 11 2 3 9" xfId="301"/>
    <cellStyle name="Normal 11 2 4" xfId="302"/>
    <cellStyle name="Normal 11 2 4 10" xfId="303"/>
    <cellStyle name="Normal 11 2 4 11" xfId="3258"/>
    <cellStyle name="Normal 11 2 4 12" xfId="3259"/>
    <cellStyle name="Normal 11 2 4 13" xfId="3260"/>
    <cellStyle name="Normal 11 2 4 14" xfId="3261"/>
    <cellStyle name="Normal 11 2 4 15" xfId="3262"/>
    <cellStyle name="Normal 11 2 4 16" xfId="3263"/>
    <cellStyle name="Normal 11 2 4 17" xfId="3264"/>
    <cellStyle name="Normal 11 2 4 18" xfId="3265"/>
    <cellStyle name="Normal 11 2 4 19" xfId="3266"/>
    <cellStyle name="Normal 11 2 4 2" xfId="304"/>
    <cellStyle name="Normal 11 2 4 3" xfId="305"/>
    <cellStyle name="Normal 11 2 4 4" xfId="306"/>
    <cellStyle name="Normal 11 2 4 5" xfId="307"/>
    <cellStyle name="Normal 11 2 4 6" xfId="308"/>
    <cellStyle name="Normal 11 2 4 7" xfId="309"/>
    <cellStyle name="Normal 11 2 4 8" xfId="310"/>
    <cellStyle name="Normal 11 2 4 9" xfId="311"/>
    <cellStyle name="Normal 11 2 5" xfId="312"/>
    <cellStyle name="Normal 11 2 6" xfId="313"/>
    <cellStyle name="Normal 11 2 7" xfId="314"/>
    <cellStyle name="Normal 11 2 8" xfId="315"/>
    <cellStyle name="Normal 11 2 9" xfId="316"/>
    <cellStyle name="Normal 11 3" xfId="317"/>
    <cellStyle name="Normal 11 3 10" xfId="3267"/>
    <cellStyle name="Normal 11 3 2" xfId="3268"/>
    <cellStyle name="Normal 11 3 3" xfId="3269"/>
    <cellStyle name="Normal 11 3 4" xfId="3270"/>
    <cellStyle name="Normal 11 3 5" xfId="3271"/>
    <cellStyle name="Normal 11 3 6" xfId="3272"/>
    <cellStyle name="Normal 11 3 7" xfId="3273"/>
    <cellStyle name="Normal 11 3 8" xfId="3274"/>
    <cellStyle name="Normal 11 3 9" xfId="3275"/>
    <cellStyle name="Normal 11 4" xfId="318"/>
    <cellStyle name="Normal 11 4 10" xfId="3276"/>
    <cellStyle name="Normal 11 4 2" xfId="3277"/>
    <cellStyle name="Normal 11 4 3" xfId="3278"/>
    <cellStyle name="Normal 11 4 4" xfId="3279"/>
    <cellStyle name="Normal 11 4 5" xfId="3280"/>
    <cellStyle name="Normal 11 4 6" xfId="3281"/>
    <cellStyle name="Normal 11 4 7" xfId="3282"/>
    <cellStyle name="Normal 11 4 8" xfId="3283"/>
    <cellStyle name="Normal 11 4 9" xfId="3284"/>
    <cellStyle name="Normal 11 5" xfId="3285"/>
    <cellStyle name="Normal 11 5 2" xfId="3286"/>
    <cellStyle name="Normal 11 5 2 2" xfId="3287"/>
    <cellStyle name="Normal 11 5 2 3" xfId="3288"/>
    <cellStyle name="Normal 11 5 2 4" xfId="3289"/>
    <cellStyle name="Normal 11 5 2 5" xfId="3290"/>
    <cellStyle name="Normal 11 5 3" xfId="3291"/>
    <cellStyle name="Normal 11 5 4" xfId="3292"/>
    <cellStyle name="Normal 11 5 5" xfId="3293"/>
    <cellStyle name="Normal 11 5 6" xfId="3294"/>
    <cellStyle name="Normal 11 6" xfId="3295"/>
    <cellStyle name="Normal 11 7" xfId="3296"/>
    <cellStyle name="Normal 11 8" xfId="3297"/>
    <cellStyle name="Normal 11 9" xfId="3298"/>
    <cellStyle name="Normal 110" xfId="319"/>
    <cellStyle name="Normal 110 10" xfId="320"/>
    <cellStyle name="Normal 110 11" xfId="3299"/>
    <cellStyle name="Normal 110 12" xfId="3300"/>
    <cellStyle name="Normal 110 13" xfId="3301"/>
    <cellStyle name="Normal 110 14" xfId="3302"/>
    <cellStyle name="Normal 110 15" xfId="3303"/>
    <cellStyle name="Normal 110 16" xfId="3304"/>
    <cellStyle name="Normal 110 17" xfId="3305"/>
    <cellStyle name="Normal 110 18" xfId="3306"/>
    <cellStyle name="Normal 110 19" xfId="3307"/>
    <cellStyle name="Normal 110 2" xfId="321"/>
    <cellStyle name="Normal 110 3" xfId="322"/>
    <cellStyle name="Normal 110 4" xfId="323"/>
    <cellStyle name="Normal 110 5" xfId="324"/>
    <cellStyle name="Normal 110 6" xfId="325"/>
    <cellStyle name="Normal 110 7" xfId="326"/>
    <cellStyle name="Normal 110 8" xfId="327"/>
    <cellStyle name="Normal 110 9" xfId="328"/>
    <cellStyle name="Normal 111" xfId="329"/>
    <cellStyle name="Normal 111 10" xfId="330"/>
    <cellStyle name="Normal 111 11" xfId="3308"/>
    <cellStyle name="Normal 111 12" xfId="3309"/>
    <cellStyle name="Normal 111 13" xfId="3310"/>
    <cellStyle name="Normal 111 14" xfId="3311"/>
    <cellStyle name="Normal 111 15" xfId="3312"/>
    <cellStyle name="Normal 111 16" xfId="3313"/>
    <cellStyle name="Normal 111 17" xfId="3314"/>
    <cellStyle name="Normal 111 18" xfId="3315"/>
    <cellStyle name="Normal 111 19" xfId="3316"/>
    <cellStyle name="Normal 111 2" xfId="331"/>
    <cellStyle name="Normal 111 3" xfId="332"/>
    <cellStyle name="Normal 111 4" xfId="333"/>
    <cellStyle name="Normal 111 5" xfId="334"/>
    <cellStyle name="Normal 111 6" xfId="335"/>
    <cellStyle name="Normal 111 7" xfId="336"/>
    <cellStyle name="Normal 111 8" xfId="337"/>
    <cellStyle name="Normal 111 9" xfId="338"/>
    <cellStyle name="Normal 112" xfId="339"/>
    <cellStyle name="Normal 112 10" xfId="340"/>
    <cellStyle name="Normal 112 11" xfId="3317"/>
    <cellStyle name="Normal 112 12" xfId="3318"/>
    <cellStyle name="Normal 112 13" xfId="3319"/>
    <cellStyle name="Normal 112 14" xfId="3320"/>
    <cellStyle name="Normal 112 15" xfId="3321"/>
    <cellStyle name="Normal 112 16" xfId="3322"/>
    <cellStyle name="Normal 112 17" xfId="3323"/>
    <cellStyle name="Normal 112 18" xfId="3324"/>
    <cellStyle name="Normal 112 19" xfId="3325"/>
    <cellStyle name="Normal 112 2" xfId="341"/>
    <cellStyle name="Normal 112 3" xfId="342"/>
    <cellStyle name="Normal 112 4" xfId="343"/>
    <cellStyle name="Normal 112 5" xfId="344"/>
    <cellStyle name="Normal 112 6" xfId="345"/>
    <cellStyle name="Normal 112 7" xfId="346"/>
    <cellStyle name="Normal 112 8" xfId="347"/>
    <cellStyle name="Normal 112 9" xfId="348"/>
    <cellStyle name="Normal 113" xfId="349"/>
    <cellStyle name="Normal 113 10" xfId="350"/>
    <cellStyle name="Normal 113 11" xfId="3326"/>
    <cellStyle name="Normal 113 12" xfId="3327"/>
    <cellStyle name="Normal 113 13" xfId="3328"/>
    <cellStyle name="Normal 113 14" xfId="3329"/>
    <cellStyle name="Normal 113 15" xfId="3330"/>
    <cellStyle name="Normal 113 16" xfId="3331"/>
    <cellStyle name="Normal 113 17" xfId="3332"/>
    <cellStyle name="Normal 113 18" xfId="3333"/>
    <cellStyle name="Normal 113 19" xfId="3334"/>
    <cellStyle name="Normal 113 2" xfId="351"/>
    <cellStyle name="Normal 113 3" xfId="352"/>
    <cellStyle name="Normal 113 4" xfId="353"/>
    <cellStyle name="Normal 113 5" xfId="354"/>
    <cellStyle name="Normal 113 6" xfId="355"/>
    <cellStyle name="Normal 113 7" xfId="356"/>
    <cellStyle name="Normal 113 8" xfId="357"/>
    <cellStyle name="Normal 113 9" xfId="358"/>
    <cellStyle name="Normal 114" xfId="359"/>
    <cellStyle name="Normal 114 10" xfId="360"/>
    <cellStyle name="Normal 114 11" xfId="3335"/>
    <cellStyle name="Normal 114 12" xfId="3336"/>
    <cellStyle name="Normal 114 13" xfId="3337"/>
    <cellStyle name="Normal 114 14" xfId="3338"/>
    <cellStyle name="Normal 114 15" xfId="3339"/>
    <cellStyle name="Normal 114 16" xfId="3340"/>
    <cellStyle name="Normal 114 17" xfId="3341"/>
    <cellStyle name="Normal 114 18" xfId="3342"/>
    <cellStyle name="Normal 114 19" xfId="3343"/>
    <cellStyle name="Normal 114 2" xfId="361"/>
    <cellStyle name="Normal 114 3" xfId="362"/>
    <cellStyle name="Normal 114 4" xfId="363"/>
    <cellStyle name="Normal 114 5" xfId="364"/>
    <cellStyle name="Normal 114 6" xfId="365"/>
    <cellStyle name="Normal 114 7" xfId="366"/>
    <cellStyle name="Normal 114 8" xfId="367"/>
    <cellStyle name="Normal 114 9" xfId="368"/>
    <cellStyle name="Normal 115" xfId="369"/>
    <cellStyle name="Normal 115 10" xfId="370"/>
    <cellStyle name="Normal 115 11" xfId="3344"/>
    <cellStyle name="Normal 115 12" xfId="3345"/>
    <cellStyle name="Normal 115 13" xfId="3346"/>
    <cellStyle name="Normal 115 14" xfId="3347"/>
    <cellStyle name="Normal 115 15" xfId="3348"/>
    <cellStyle name="Normal 115 16" xfId="3349"/>
    <cellStyle name="Normal 115 17" xfId="3350"/>
    <cellStyle name="Normal 115 18" xfId="3351"/>
    <cellStyle name="Normal 115 19" xfId="3352"/>
    <cellStyle name="Normal 115 2" xfId="371"/>
    <cellStyle name="Normal 115 3" xfId="372"/>
    <cellStyle name="Normal 115 4" xfId="373"/>
    <cellStyle name="Normal 115 5" xfId="374"/>
    <cellStyle name="Normal 115 6" xfId="375"/>
    <cellStyle name="Normal 115 7" xfId="376"/>
    <cellStyle name="Normal 115 8" xfId="377"/>
    <cellStyle name="Normal 115 9" xfId="378"/>
    <cellStyle name="Normal 116" xfId="379"/>
    <cellStyle name="Normal 116 10" xfId="380"/>
    <cellStyle name="Normal 116 11" xfId="3353"/>
    <cellStyle name="Normal 116 12" xfId="3354"/>
    <cellStyle name="Normal 116 13" xfId="3355"/>
    <cellStyle name="Normal 116 14" xfId="3356"/>
    <cellStyle name="Normal 116 15" xfId="3357"/>
    <cellStyle name="Normal 116 16" xfId="3358"/>
    <cellStyle name="Normal 116 17" xfId="3359"/>
    <cellStyle name="Normal 116 18" xfId="3360"/>
    <cellStyle name="Normal 116 19" xfId="3361"/>
    <cellStyle name="Normal 116 2" xfId="381"/>
    <cellStyle name="Normal 116 3" xfId="382"/>
    <cellStyle name="Normal 116 4" xfId="383"/>
    <cellStyle name="Normal 116 5" xfId="384"/>
    <cellStyle name="Normal 116 6" xfId="385"/>
    <cellStyle name="Normal 116 7" xfId="386"/>
    <cellStyle name="Normal 116 8" xfId="387"/>
    <cellStyle name="Normal 116 9" xfId="388"/>
    <cellStyle name="Normal 117" xfId="389"/>
    <cellStyle name="Normal 117 10" xfId="390"/>
    <cellStyle name="Normal 117 11" xfId="3362"/>
    <cellStyle name="Normal 117 12" xfId="3363"/>
    <cellStyle name="Normal 117 13" xfId="3364"/>
    <cellStyle name="Normal 117 14" xfId="3365"/>
    <cellStyle name="Normal 117 15" xfId="3366"/>
    <cellStyle name="Normal 117 16" xfId="3367"/>
    <cellStyle name="Normal 117 17" xfId="3368"/>
    <cellStyle name="Normal 117 18" xfId="3369"/>
    <cellStyle name="Normal 117 19" xfId="3370"/>
    <cellStyle name="Normal 117 2" xfId="391"/>
    <cellStyle name="Normal 117 3" xfId="392"/>
    <cellStyle name="Normal 117 4" xfId="393"/>
    <cellStyle name="Normal 117 5" xfId="394"/>
    <cellStyle name="Normal 117 6" xfId="395"/>
    <cellStyle name="Normal 117 7" xfId="396"/>
    <cellStyle name="Normal 117 8" xfId="397"/>
    <cellStyle name="Normal 117 9" xfId="398"/>
    <cellStyle name="Normal 118" xfId="399"/>
    <cellStyle name="Normal 118 10" xfId="400"/>
    <cellStyle name="Normal 118 11" xfId="3371"/>
    <cellStyle name="Normal 118 12" xfId="3372"/>
    <cellStyle name="Normal 118 13" xfId="3373"/>
    <cellStyle name="Normal 118 14" xfId="3374"/>
    <cellStyle name="Normal 118 15" xfId="3375"/>
    <cellStyle name="Normal 118 16" xfId="3376"/>
    <cellStyle name="Normal 118 17" xfId="3377"/>
    <cellStyle name="Normal 118 18" xfId="3378"/>
    <cellStyle name="Normal 118 19" xfId="3379"/>
    <cellStyle name="Normal 118 2" xfId="401"/>
    <cellStyle name="Normal 118 3" xfId="402"/>
    <cellStyle name="Normal 118 4" xfId="403"/>
    <cellStyle name="Normal 118 5" xfId="404"/>
    <cellStyle name="Normal 118 6" xfId="405"/>
    <cellStyle name="Normal 118 7" xfId="406"/>
    <cellStyle name="Normal 118 8" xfId="407"/>
    <cellStyle name="Normal 118 9" xfId="408"/>
    <cellStyle name="Normal 119" xfId="409"/>
    <cellStyle name="Normal 119 10" xfId="410"/>
    <cellStyle name="Normal 119 11" xfId="3380"/>
    <cellStyle name="Normal 119 12" xfId="3381"/>
    <cellStyle name="Normal 119 13" xfId="3382"/>
    <cellStyle name="Normal 119 14" xfId="3383"/>
    <cellStyle name="Normal 119 15" xfId="3384"/>
    <cellStyle name="Normal 119 16" xfId="3385"/>
    <cellStyle name="Normal 119 17" xfId="3386"/>
    <cellStyle name="Normal 119 18" xfId="3387"/>
    <cellStyle name="Normal 119 19" xfId="3388"/>
    <cellStyle name="Normal 119 2" xfId="411"/>
    <cellStyle name="Normal 119 3" xfId="412"/>
    <cellStyle name="Normal 119 4" xfId="413"/>
    <cellStyle name="Normal 119 5" xfId="414"/>
    <cellStyle name="Normal 119 6" xfId="415"/>
    <cellStyle name="Normal 119 7" xfId="416"/>
    <cellStyle name="Normal 119 8" xfId="417"/>
    <cellStyle name="Normal 119 9" xfId="418"/>
    <cellStyle name="Normal 12" xfId="419"/>
    <cellStyle name="Normal 12 10" xfId="420"/>
    <cellStyle name="Normal 12 11" xfId="3389"/>
    <cellStyle name="Normal 12 12" xfId="3390"/>
    <cellStyle name="Normal 12 13" xfId="3391"/>
    <cellStyle name="Normal 12 14" xfId="3392"/>
    <cellStyle name="Normal 12 15" xfId="3393"/>
    <cellStyle name="Normal 12 16" xfId="3394"/>
    <cellStyle name="Normal 12 17" xfId="3395"/>
    <cellStyle name="Normal 12 18" xfId="3396"/>
    <cellStyle name="Normal 12 19" xfId="3397"/>
    <cellStyle name="Normal 12 2" xfId="421"/>
    <cellStyle name="Normal 12 3" xfId="422"/>
    <cellStyle name="Normal 12 4" xfId="423"/>
    <cellStyle name="Normal 12 5" xfId="424"/>
    <cellStyle name="Normal 12 6" xfId="425"/>
    <cellStyle name="Normal 12 7" xfId="426"/>
    <cellStyle name="Normal 12 8" xfId="427"/>
    <cellStyle name="Normal 12 9" xfId="428"/>
    <cellStyle name="Normal 120" xfId="429"/>
    <cellStyle name="Normal 120 10" xfId="430"/>
    <cellStyle name="Normal 120 11" xfId="3398"/>
    <cellStyle name="Normal 120 12" xfId="3399"/>
    <cellStyle name="Normal 120 13" xfId="3400"/>
    <cellStyle name="Normal 120 14" xfId="3401"/>
    <cellStyle name="Normal 120 15" xfId="3402"/>
    <cellStyle name="Normal 120 16" xfId="3403"/>
    <cellStyle name="Normal 120 17" xfId="3404"/>
    <cellStyle name="Normal 120 18" xfId="3405"/>
    <cellStyle name="Normal 120 19" xfId="3406"/>
    <cellStyle name="Normal 120 2" xfId="431"/>
    <cellStyle name="Normal 120 3" xfId="432"/>
    <cellStyle name="Normal 120 4" xfId="433"/>
    <cellStyle name="Normal 120 5" xfId="434"/>
    <cellStyle name="Normal 120 6" xfId="435"/>
    <cellStyle name="Normal 120 7" xfId="436"/>
    <cellStyle name="Normal 120 8" xfId="437"/>
    <cellStyle name="Normal 120 9" xfId="438"/>
    <cellStyle name="Normal 121" xfId="439"/>
    <cellStyle name="Normal 121 10" xfId="440"/>
    <cellStyle name="Normal 121 11" xfId="3407"/>
    <cellStyle name="Normal 121 12" xfId="3408"/>
    <cellStyle name="Normal 121 13" xfId="3409"/>
    <cellStyle name="Normal 121 14" xfId="3410"/>
    <cellStyle name="Normal 121 15" xfId="3411"/>
    <cellStyle name="Normal 121 16" xfId="3412"/>
    <cellStyle name="Normal 121 17" xfId="3413"/>
    <cellStyle name="Normal 121 18" xfId="3414"/>
    <cellStyle name="Normal 121 19" xfId="3415"/>
    <cellStyle name="Normal 121 2" xfId="441"/>
    <cellStyle name="Normal 121 3" xfId="442"/>
    <cellStyle name="Normal 121 4" xfId="443"/>
    <cellStyle name="Normal 121 5" xfId="444"/>
    <cellStyle name="Normal 121 6" xfId="445"/>
    <cellStyle name="Normal 121 7" xfId="446"/>
    <cellStyle name="Normal 121 8" xfId="447"/>
    <cellStyle name="Normal 121 9" xfId="448"/>
    <cellStyle name="Normal 122" xfId="449"/>
    <cellStyle name="Normal 122 10" xfId="450"/>
    <cellStyle name="Normal 122 11" xfId="3416"/>
    <cellStyle name="Normal 122 12" xfId="3417"/>
    <cellStyle name="Normal 122 13" xfId="3418"/>
    <cellStyle name="Normal 122 14" xfId="3419"/>
    <cellStyle name="Normal 122 15" xfId="3420"/>
    <cellStyle name="Normal 122 16" xfId="3421"/>
    <cellStyle name="Normal 122 17" xfId="3422"/>
    <cellStyle name="Normal 122 18" xfId="3423"/>
    <cellStyle name="Normal 122 19" xfId="3424"/>
    <cellStyle name="Normal 122 2" xfId="451"/>
    <cellStyle name="Normal 122 3" xfId="452"/>
    <cellStyle name="Normal 122 4" xfId="453"/>
    <cellStyle name="Normal 122 5" xfId="454"/>
    <cellStyle name="Normal 122 6" xfId="455"/>
    <cellStyle name="Normal 122 7" xfId="456"/>
    <cellStyle name="Normal 122 8" xfId="457"/>
    <cellStyle name="Normal 122 9" xfId="458"/>
    <cellStyle name="Normal 123" xfId="459"/>
    <cellStyle name="Normal 123 10" xfId="460"/>
    <cellStyle name="Normal 123 11" xfId="3425"/>
    <cellStyle name="Normal 123 12" xfId="3426"/>
    <cellStyle name="Normal 123 13" xfId="3427"/>
    <cellStyle name="Normal 123 14" xfId="3428"/>
    <cellStyle name="Normal 123 15" xfId="3429"/>
    <cellStyle name="Normal 123 16" xfId="3430"/>
    <cellStyle name="Normal 123 17" xfId="3431"/>
    <cellStyle name="Normal 123 18" xfId="3432"/>
    <cellStyle name="Normal 123 19" xfId="3433"/>
    <cellStyle name="Normal 123 2" xfId="461"/>
    <cellStyle name="Normal 123 3" xfId="462"/>
    <cellStyle name="Normal 123 4" xfId="463"/>
    <cellStyle name="Normal 123 5" xfId="464"/>
    <cellStyle name="Normal 123 6" xfId="465"/>
    <cellStyle name="Normal 123 7" xfId="466"/>
    <cellStyle name="Normal 123 8" xfId="467"/>
    <cellStyle name="Normal 123 9" xfId="468"/>
    <cellStyle name="Normal 124" xfId="469"/>
    <cellStyle name="Normal 124 10" xfId="470"/>
    <cellStyle name="Normal 124 11" xfId="3434"/>
    <cellStyle name="Normal 124 12" xfId="3435"/>
    <cellStyle name="Normal 124 13" xfId="3436"/>
    <cellStyle name="Normal 124 14" xfId="3437"/>
    <cellStyle name="Normal 124 15" xfId="3438"/>
    <cellStyle name="Normal 124 16" xfId="3439"/>
    <cellStyle name="Normal 124 17" xfId="3440"/>
    <cellStyle name="Normal 124 18" xfId="3441"/>
    <cellStyle name="Normal 124 19" xfId="3442"/>
    <cellStyle name="Normal 124 2" xfId="471"/>
    <cellStyle name="Normal 124 3" xfId="472"/>
    <cellStyle name="Normal 124 4" xfId="473"/>
    <cellStyle name="Normal 124 5" xfId="474"/>
    <cellStyle name="Normal 124 6" xfId="475"/>
    <cellStyle name="Normal 124 7" xfId="476"/>
    <cellStyle name="Normal 124 8" xfId="477"/>
    <cellStyle name="Normal 124 9" xfId="478"/>
    <cellStyle name="Normal 125" xfId="479"/>
    <cellStyle name="Normal 125 10" xfId="480"/>
    <cellStyle name="Normal 125 11" xfId="3443"/>
    <cellStyle name="Normal 125 12" xfId="3444"/>
    <cellStyle name="Normal 125 13" xfId="3445"/>
    <cellStyle name="Normal 125 14" xfId="3446"/>
    <cellStyle name="Normal 125 15" xfId="3447"/>
    <cellStyle name="Normal 125 16" xfId="3448"/>
    <cellStyle name="Normal 125 17" xfId="3449"/>
    <cellStyle name="Normal 125 18" xfId="3450"/>
    <cellStyle name="Normal 125 19" xfId="3451"/>
    <cellStyle name="Normal 125 2" xfId="481"/>
    <cellStyle name="Normal 125 3" xfId="482"/>
    <cellStyle name="Normal 125 4" xfId="483"/>
    <cellStyle name="Normal 125 5" xfId="484"/>
    <cellStyle name="Normal 125 6" xfId="485"/>
    <cellStyle name="Normal 125 7" xfId="486"/>
    <cellStyle name="Normal 125 8" xfId="487"/>
    <cellStyle name="Normal 125 9" xfId="488"/>
    <cellStyle name="Normal 126" xfId="489"/>
    <cellStyle name="Normal 126 10" xfId="490"/>
    <cellStyle name="Normal 126 11" xfId="3452"/>
    <cellStyle name="Normal 126 12" xfId="3453"/>
    <cellStyle name="Normal 126 13" xfId="3454"/>
    <cellStyle name="Normal 126 14" xfId="3455"/>
    <cellStyle name="Normal 126 15" xfId="3456"/>
    <cellStyle name="Normal 126 16" xfId="3457"/>
    <cellStyle name="Normal 126 17" xfId="3458"/>
    <cellStyle name="Normal 126 18" xfId="3459"/>
    <cellStyle name="Normal 126 19" xfId="3460"/>
    <cellStyle name="Normal 126 2" xfId="491"/>
    <cellStyle name="Normal 126 3" xfId="492"/>
    <cellStyle name="Normal 126 4" xfId="493"/>
    <cellStyle name="Normal 126 5" xfId="494"/>
    <cellStyle name="Normal 126 6" xfId="495"/>
    <cellStyle name="Normal 126 7" xfId="496"/>
    <cellStyle name="Normal 126 8" xfId="497"/>
    <cellStyle name="Normal 126 9" xfId="498"/>
    <cellStyle name="Normal 127" xfId="499"/>
    <cellStyle name="Normal 127 10" xfId="500"/>
    <cellStyle name="Normal 127 11" xfId="3461"/>
    <cellStyle name="Normal 127 12" xfId="3462"/>
    <cellStyle name="Normal 127 13" xfId="3463"/>
    <cellStyle name="Normal 127 14" xfId="3464"/>
    <cellStyle name="Normal 127 15" xfId="3465"/>
    <cellStyle name="Normal 127 16" xfId="3466"/>
    <cellStyle name="Normal 127 17" xfId="3467"/>
    <cellStyle name="Normal 127 18" xfId="3468"/>
    <cellStyle name="Normal 127 19" xfId="3469"/>
    <cellStyle name="Normal 127 2" xfId="501"/>
    <cellStyle name="Normal 127 3" xfId="502"/>
    <cellStyle name="Normal 127 4" xfId="503"/>
    <cellStyle name="Normal 127 5" xfId="504"/>
    <cellStyle name="Normal 127 6" xfId="505"/>
    <cellStyle name="Normal 127 7" xfId="506"/>
    <cellStyle name="Normal 127 8" xfId="507"/>
    <cellStyle name="Normal 127 9" xfId="508"/>
    <cellStyle name="Normal 128" xfId="509"/>
    <cellStyle name="Normal 128 10" xfId="510"/>
    <cellStyle name="Normal 128 11" xfId="3470"/>
    <cellStyle name="Normal 128 12" xfId="3471"/>
    <cellStyle name="Normal 128 13" xfId="3472"/>
    <cellStyle name="Normal 128 14" xfId="3473"/>
    <cellStyle name="Normal 128 15" xfId="3474"/>
    <cellStyle name="Normal 128 16" xfId="3475"/>
    <cellStyle name="Normal 128 17" xfId="3476"/>
    <cellStyle name="Normal 128 18" xfId="3477"/>
    <cellStyle name="Normal 128 19" xfId="3478"/>
    <cellStyle name="Normal 128 2" xfId="511"/>
    <cellStyle name="Normal 128 3" xfId="512"/>
    <cellStyle name="Normal 128 4" xfId="513"/>
    <cellStyle name="Normal 128 5" xfId="514"/>
    <cellStyle name="Normal 128 6" xfId="515"/>
    <cellStyle name="Normal 128 7" xfId="516"/>
    <cellStyle name="Normal 128 8" xfId="517"/>
    <cellStyle name="Normal 128 9" xfId="518"/>
    <cellStyle name="Normal 129" xfId="519"/>
    <cellStyle name="Normal 129 10" xfId="520"/>
    <cellStyle name="Normal 129 11" xfId="3479"/>
    <cellStyle name="Normal 129 12" xfId="3480"/>
    <cellStyle name="Normal 129 13" xfId="3481"/>
    <cellStyle name="Normal 129 14" xfId="3482"/>
    <cellStyle name="Normal 129 15" xfId="3483"/>
    <cellStyle name="Normal 129 16" xfId="3484"/>
    <cellStyle name="Normal 129 17" xfId="3485"/>
    <cellStyle name="Normal 129 18" xfId="3486"/>
    <cellStyle name="Normal 129 19" xfId="3487"/>
    <cellStyle name="Normal 129 2" xfId="521"/>
    <cellStyle name="Normal 129 3" xfId="522"/>
    <cellStyle name="Normal 129 4" xfId="523"/>
    <cellStyle name="Normal 129 5" xfId="524"/>
    <cellStyle name="Normal 129 6" xfId="525"/>
    <cellStyle name="Normal 129 7" xfId="526"/>
    <cellStyle name="Normal 129 8" xfId="527"/>
    <cellStyle name="Normal 129 9" xfId="528"/>
    <cellStyle name="Normal 13" xfId="529"/>
    <cellStyle name="Normal 13 10" xfId="530"/>
    <cellStyle name="Normal 13 11" xfId="3488"/>
    <cellStyle name="Normal 13 12" xfId="3489"/>
    <cellStyle name="Normal 13 13" xfId="3490"/>
    <cellStyle name="Normal 13 14" xfId="3491"/>
    <cellStyle name="Normal 13 15" xfId="3492"/>
    <cellStyle name="Normal 13 16" xfId="3493"/>
    <cellStyle name="Normal 13 17" xfId="3494"/>
    <cellStyle name="Normal 13 18" xfId="3495"/>
    <cellStyle name="Normal 13 19" xfId="3496"/>
    <cellStyle name="Normal 13 2" xfId="531"/>
    <cellStyle name="Normal 13 3" xfId="532"/>
    <cellStyle name="Normal 13 4" xfId="533"/>
    <cellStyle name="Normal 13 5" xfId="534"/>
    <cellStyle name="Normal 13 6" xfId="535"/>
    <cellStyle name="Normal 13 7" xfId="536"/>
    <cellStyle name="Normal 13 8" xfId="537"/>
    <cellStyle name="Normal 13 9" xfId="538"/>
    <cellStyle name="Normal 130" xfId="539"/>
    <cellStyle name="Normal 130 10" xfId="540"/>
    <cellStyle name="Normal 130 11" xfId="3497"/>
    <cellStyle name="Normal 130 12" xfId="3498"/>
    <cellStyle name="Normal 130 13" xfId="3499"/>
    <cellStyle name="Normal 130 14" xfId="3500"/>
    <cellStyle name="Normal 130 15" xfId="3501"/>
    <cellStyle name="Normal 130 16" xfId="3502"/>
    <cellStyle name="Normal 130 17" xfId="3503"/>
    <cellStyle name="Normal 130 18" xfId="3504"/>
    <cellStyle name="Normal 130 19" xfId="3505"/>
    <cellStyle name="Normal 130 2" xfId="541"/>
    <cellStyle name="Normal 130 3" xfId="542"/>
    <cellStyle name="Normal 130 4" xfId="543"/>
    <cellStyle name="Normal 130 5" xfId="544"/>
    <cellStyle name="Normal 130 6" xfId="545"/>
    <cellStyle name="Normal 130 7" xfId="546"/>
    <cellStyle name="Normal 130 8" xfId="547"/>
    <cellStyle name="Normal 130 9" xfId="548"/>
    <cellStyle name="Normal 131" xfId="549"/>
    <cellStyle name="Normal 131 10" xfId="550"/>
    <cellStyle name="Normal 131 11" xfId="3506"/>
    <cellStyle name="Normal 131 12" xfId="3507"/>
    <cellStyle name="Normal 131 13" xfId="3508"/>
    <cellStyle name="Normal 131 14" xfId="3509"/>
    <cellStyle name="Normal 131 15" xfId="3510"/>
    <cellStyle name="Normal 131 16" xfId="3511"/>
    <cellStyle name="Normal 131 17" xfId="3512"/>
    <cellStyle name="Normal 131 18" xfId="3513"/>
    <cellStyle name="Normal 131 19" xfId="3514"/>
    <cellStyle name="Normal 131 2" xfId="551"/>
    <cellStyle name="Normal 131 3" xfId="552"/>
    <cellStyle name="Normal 131 4" xfId="553"/>
    <cellStyle name="Normal 131 5" xfId="554"/>
    <cellStyle name="Normal 131 6" xfId="555"/>
    <cellStyle name="Normal 131 7" xfId="556"/>
    <cellStyle name="Normal 131 8" xfId="557"/>
    <cellStyle name="Normal 131 9" xfId="558"/>
    <cellStyle name="Normal 132" xfId="559"/>
    <cellStyle name="Normal 132 10" xfId="560"/>
    <cellStyle name="Normal 132 11" xfId="3515"/>
    <cellStyle name="Normal 132 12" xfId="3516"/>
    <cellStyle name="Normal 132 13" xfId="3517"/>
    <cellStyle name="Normal 132 14" xfId="3518"/>
    <cellStyle name="Normal 132 15" xfId="3519"/>
    <cellStyle name="Normal 132 16" xfId="3520"/>
    <cellStyle name="Normal 132 17" xfId="3521"/>
    <cellStyle name="Normal 132 18" xfId="3522"/>
    <cellStyle name="Normal 132 19" xfId="3523"/>
    <cellStyle name="Normal 132 2" xfId="561"/>
    <cellStyle name="Normal 132 3" xfId="562"/>
    <cellStyle name="Normal 132 4" xfId="563"/>
    <cellStyle name="Normal 132 5" xfId="564"/>
    <cellStyle name="Normal 132 6" xfId="565"/>
    <cellStyle name="Normal 132 7" xfId="566"/>
    <cellStyle name="Normal 132 8" xfId="567"/>
    <cellStyle name="Normal 132 9" xfId="568"/>
    <cellStyle name="Normal 133" xfId="569"/>
    <cellStyle name="Normal 133 10" xfId="570"/>
    <cellStyle name="Normal 133 11" xfId="3524"/>
    <cellStyle name="Normal 133 12" xfId="3525"/>
    <cellStyle name="Normal 133 13" xfId="3526"/>
    <cellStyle name="Normal 133 14" xfId="3527"/>
    <cellStyle name="Normal 133 15" xfId="3528"/>
    <cellStyle name="Normal 133 16" xfId="3529"/>
    <cellStyle name="Normal 133 17" xfId="3530"/>
    <cellStyle name="Normal 133 18" xfId="3531"/>
    <cellStyle name="Normal 133 19" xfId="3532"/>
    <cellStyle name="Normal 133 2" xfId="571"/>
    <cellStyle name="Normal 133 3" xfId="572"/>
    <cellStyle name="Normal 133 4" xfId="573"/>
    <cellStyle name="Normal 133 5" xfId="574"/>
    <cellStyle name="Normal 133 6" xfId="575"/>
    <cellStyle name="Normal 133 7" xfId="576"/>
    <cellStyle name="Normal 133 8" xfId="577"/>
    <cellStyle name="Normal 133 9" xfId="578"/>
    <cellStyle name="Normal 134" xfId="579"/>
    <cellStyle name="Normal 134 10" xfId="580"/>
    <cellStyle name="Normal 134 11" xfId="3533"/>
    <cellStyle name="Normal 134 12" xfId="3534"/>
    <cellStyle name="Normal 134 13" xfId="3535"/>
    <cellStyle name="Normal 134 14" xfId="3536"/>
    <cellStyle name="Normal 134 15" xfId="3537"/>
    <cellStyle name="Normal 134 16" xfId="3538"/>
    <cellStyle name="Normal 134 17" xfId="3539"/>
    <cellStyle name="Normal 134 18" xfId="3540"/>
    <cellStyle name="Normal 134 19" xfId="3541"/>
    <cellStyle name="Normal 134 2" xfId="581"/>
    <cellStyle name="Normal 134 3" xfId="582"/>
    <cellStyle name="Normal 134 4" xfId="583"/>
    <cellStyle name="Normal 134 5" xfId="584"/>
    <cellStyle name="Normal 134 6" xfId="585"/>
    <cellStyle name="Normal 134 7" xfId="586"/>
    <cellStyle name="Normal 134 8" xfId="587"/>
    <cellStyle name="Normal 134 9" xfId="588"/>
    <cellStyle name="Normal 135" xfId="589"/>
    <cellStyle name="Normal 135 10" xfId="590"/>
    <cellStyle name="Normal 135 11" xfId="3542"/>
    <cellStyle name="Normal 135 12" xfId="3543"/>
    <cellStyle name="Normal 135 13" xfId="3544"/>
    <cellStyle name="Normal 135 14" xfId="3545"/>
    <cellStyle name="Normal 135 15" xfId="3546"/>
    <cellStyle name="Normal 135 16" xfId="3547"/>
    <cellStyle name="Normal 135 17" xfId="3548"/>
    <cellStyle name="Normal 135 18" xfId="3549"/>
    <cellStyle name="Normal 135 19" xfId="3550"/>
    <cellStyle name="Normal 135 2" xfId="591"/>
    <cellStyle name="Normal 135 3" xfId="592"/>
    <cellStyle name="Normal 135 4" xfId="593"/>
    <cellStyle name="Normal 135 5" xfId="594"/>
    <cellStyle name="Normal 135 6" xfId="595"/>
    <cellStyle name="Normal 135 7" xfId="596"/>
    <cellStyle name="Normal 135 8" xfId="597"/>
    <cellStyle name="Normal 135 9" xfId="598"/>
    <cellStyle name="Normal 136" xfId="599"/>
    <cellStyle name="Normal 136 10" xfId="600"/>
    <cellStyle name="Normal 136 11" xfId="3551"/>
    <cellStyle name="Normal 136 12" xfId="3552"/>
    <cellStyle name="Normal 136 13" xfId="3553"/>
    <cellStyle name="Normal 136 14" xfId="3554"/>
    <cellStyle name="Normal 136 15" xfId="3555"/>
    <cellStyle name="Normal 136 16" xfId="3556"/>
    <cellStyle name="Normal 136 17" xfId="3557"/>
    <cellStyle name="Normal 136 18" xfId="3558"/>
    <cellStyle name="Normal 136 19" xfId="3559"/>
    <cellStyle name="Normal 136 2" xfId="601"/>
    <cellStyle name="Normal 136 3" xfId="602"/>
    <cellStyle name="Normal 136 4" xfId="603"/>
    <cellStyle name="Normal 136 5" xfId="604"/>
    <cellStyle name="Normal 136 6" xfId="605"/>
    <cellStyle name="Normal 136 7" xfId="606"/>
    <cellStyle name="Normal 136 8" xfId="607"/>
    <cellStyle name="Normal 136 9" xfId="608"/>
    <cellStyle name="Normal 137" xfId="609"/>
    <cellStyle name="Normal 137 10" xfId="610"/>
    <cellStyle name="Normal 137 11" xfId="3560"/>
    <cellStyle name="Normal 137 12" xfId="3561"/>
    <cellStyle name="Normal 137 13" xfId="3562"/>
    <cellStyle name="Normal 137 14" xfId="3563"/>
    <cellStyle name="Normal 137 15" xfId="3564"/>
    <cellStyle name="Normal 137 16" xfId="3565"/>
    <cellStyle name="Normal 137 17" xfId="3566"/>
    <cellStyle name="Normal 137 18" xfId="3567"/>
    <cellStyle name="Normal 137 19" xfId="3568"/>
    <cellStyle name="Normal 137 2" xfId="611"/>
    <cellStyle name="Normal 137 3" xfId="612"/>
    <cellStyle name="Normal 137 4" xfId="613"/>
    <cellStyle name="Normal 137 5" xfId="614"/>
    <cellStyle name="Normal 137 6" xfId="615"/>
    <cellStyle name="Normal 137 7" xfId="616"/>
    <cellStyle name="Normal 137 8" xfId="617"/>
    <cellStyle name="Normal 137 9" xfId="618"/>
    <cellStyle name="Normal 138" xfId="619"/>
    <cellStyle name="Normal 138 10" xfId="620"/>
    <cellStyle name="Normal 138 11" xfId="3569"/>
    <cellStyle name="Normal 138 12" xfId="3570"/>
    <cellStyle name="Normal 138 13" xfId="3571"/>
    <cellStyle name="Normal 138 14" xfId="3572"/>
    <cellStyle name="Normal 138 15" xfId="3573"/>
    <cellStyle name="Normal 138 16" xfId="3574"/>
    <cellStyle name="Normal 138 17" xfId="3575"/>
    <cellStyle name="Normal 138 18" xfId="3576"/>
    <cellStyle name="Normal 138 19" xfId="3577"/>
    <cellStyle name="Normal 138 2" xfId="621"/>
    <cellStyle name="Normal 138 3" xfId="622"/>
    <cellStyle name="Normal 138 4" xfId="623"/>
    <cellStyle name="Normal 138 5" xfId="624"/>
    <cellStyle name="Normal 138 6" xfId="625"/>
    <cellStyle name="Normal 138 7" xfId="626"/>
    <cellStyle name="Normal 138 8" xfId="627"/>
    <cellStyle name="Normal 138 9" xfId="628"/>
    <cellStyle name="Normal 139" xfId="629"/>
    <cellStyle name="Normal 139 10" xfId="630"/>
    <cellStyle name="Normal 139 11" xfId="3578"/>
    <cellStyle name="Normal 139 12" xfId="3579"/>
    <cellStyle name="Normal 139 13" xfId="3580"/>
    <cellStyle name="Normal 139 14" xfId="3581"/>
    <cellStyle name="Normal 139 15" xfId="3582"/>
    <cellStyle name="Normal 139 16" xfId="3583"/>
    <cellStyle name="Normal 139 17" xfId="3584"/>
    <cellStyle name="Normal 139 18" xfId="3585"/>
    <cellStyle name="Normal 139 19" xfId="3586"/>
    <cellStyle name="Normal 139 2" xfId="631"/>
    <cellStyle name="Normal 139 3" xfId="632"/>
    <cellStyle name="Normal 139 4" xfId="633"/>
    <cellStyle name="Normal 139 5" xfId="634"/>
    <cellStyle name="Normal 139 6" xfId="635"/>
    <cellStyle name="Normal 139 7" xfId="636"/>
    <cellStyle name="Normal 139 8" xfId="637"/>
    <cellStyle name="Normal 139 9" xfId="638"/>
    <cellStyle name="Normal 14" xfId="639"/>
    <cellStyle name="Normal 14 10" xfId="640"/>
    <cellStyle name="Normal 14 11" xfId="3587"/>
    <cellStyle name="Normal 14 12" xfId="3588"/>
    <cellStyle name="Normal 14 13" xfId="3589"/>
    <cellStyle name="Normal 14 14" xfId="3590"/>
    <cellStyle name="Normal 14 15" xfId="3591"/>
    <cellStyle name="Normal 14 16" xfId="3592"/>
    <cellStyle name="Normal 14 17" xfId="3593"/>
    <cellStyle name="Normal 14 18" xfId="3594"/>
    <cellStyle name="Normal 14 19" xfId="3595"/>
    <cellStyle name="Normal 14 2" xfId="641"/>
    <cellStyle name="Normal 14 3" xfId="642"/>
    <cellStyle name="Normal 14 4" xfId="643"/>
    <cellStyle name="Normal 14 5" xfId="644"/>
    <cellStyle name="Normal 14 6" xfId="645"/>
    <cellStyle name="Normal 14 7" xfId="646"/>
    <cellStyle name="Normal 14 8" xfId="647"/>
    <cellStyle name="Normal 14 9" xfId="648"/>
    <cellStyle name="Normal 140" xfId="649"/>
    <cellStyle name="Normal 140 10" xfId="650"/>
    <cellStyle name="Normal 140 11" xfId="3596"/>
    <cellStyle name="Normal 140 12" xfId="3597"/>
    <cellStyle name="Normal 140 13" xfId="3598"/>
    <cellStyle name="Normal 140 14" xfId="3599"/>
    <cellStyle name="Normal 140 15" xfId="3600"/>
    <cellStyle name="Normal 140 16" xfId="3601"/>
    <cellStyle name="Normal 140 17" xfId="3602"/>
    <cellStyle name="Normal 140 18" xfId="3603"/>
    <cellStyle name="Normal 140 19" xfId="3604"/>
    <cellStyle name="Normal 140 2" xfId="651"/>
    <cellStyle name="Normal 140 3" xfId="652"/>
    <cellStyle name="Normal 140 4" xfId="653"/>
    <cellStyle name="Normal 140 5" xfId="654"/>
    <cellStyle name="Normal 140 6" xfId="655"/>
    <cellStyle name="Normal 140 7" xfId="656"/>
    <cellStyle name="Normal 140 8" xfId="657"/>
    <cellStyle name="Normal 140 9" xfId="658"/>
    <cellStyle name="Normal 141" xfId="659"/>
    <cellStyle name="Normal 141 10" xfId="660"/>
    <cellStyle name="Normal 141 11" xfId="3605"/>
    <cellStyle name="Normal 141 12" xfId="3606"/>
    <cellStyle name="Normal 141 13" xfId="3607"/>
    <cellStyle name="Normal 141 14" xfId="3608"/>
    <cellStyle name="Normal 141 15" xfId="3609"/>
    <cellStyle name="Normal 141 16" xfId="3610"/>
    <cellStyle name="Normal 141 17" xfId="3611"/>
    <cellStyle name="Normal 141 18" xfId="3612"/>
    <cellStyle name="Normal 141 19" xfId="3613"/>
    <cellStyle name="Normal 141 2" xfId="661"/>
    <cellStyle name="Normal 141 3" xfId="662"/>
    <cellStyle name="Normal 141 4" xfId="663"/>
    <cellStyle name="Normal 141 5" xfId="664"/>
    <cellStyle name="Normal 141 6" xfId="665"/>
    <cellStyle name="Normal 141 7" xfId="666"/>
    <cellStyle name="Normal 141 8" xfId="667"/>
    <cellStyle name="Normal 141 9" xfId="668"/>
    <cellStyle name="Normal 142" xfId="669"/>
    <cellStyle name="Normal 142 10" xfId="670"/>
    <cellStyle name="Normal 142 11" xfId="3614"/>
    <cellStyle name="Normal 142 12" xfId="3615"/>
    <cellStyle name="Normal 142 13" xfId="3616"/>
    <cellStyle name="Normal 142 14" xfId="3617"/>
    <cellStyle name="Normal 142 15" xfId="3618"/>
    <cellStyle name="Normal 142 16" xfId="3619"/>
    <cellStyle name="Normal 142 17" xfId="3620"/>
    <cellStyle name="Normal 142 18" xfId="3621"/>
    <cellStyle name="Normal 142 19" xfId="3622"/>
    <cellStyle name="Normal 142 2" xfId="671"/>
    <cellStyle name="Normal 142 3" xfId="672"/>
    <cellStyle name="Normal 142 4" xfId="673"/>
    <cellStyle name="Normal 142 5" xfId="674"/>
    <cellStyle name="Normal 142 6" xfId="675"/>
    <cellStyle name="Normal 142 7" xfId="676"/>
    <cellStyle name="Normal 142 8" xfId="677"/>
    <cellStyle name="Normal 142 9" xfId="678"/>
    <cellStyle name="Normal 143" xfId="679"/>
    <cellStyle name="Normal 143 10" xfId="680"/>
    <cellStyle name="Normal 143 11" xfId="3623"/>
    <cellStyle name="Normal 143 12" xfId="3624"/>
    <cellStyle name="Normal 143 13" xfId="3625"/>
    <cellStyle name="Normal 143 14" xfId="3626"/>
    <cellStyle name="Normal 143 15" xfId="3627"/>
    <cellStyle name="Normal 143 16" xfId="3628"/>
    <cellStyle name="Normal 143 17" xfId="3629"/>
    <cellStyle name="Normal 143 18" xfId="3630"/>
    <cellStyle name="Normal 143 19" xfId="3631"/>
    <cellStyle name="Normal 143 2" xfId="681"/>
    <cellStyle name="Normal 143 3" xfId="682"/>
    <cellStyle name="Normal 143 4" xfId="683"/>
    <cellStyle name="Normal 143 5" xfId="684"/>
    <cellStyle name="Normal 143 6" xfId="685"/>
    <cellStyle name="Normal 143 7" xfId="686"/>
    <cellStyle name="Normal 143 8" xfId="687"/>
    <cellStyle name="Normal 143 9" xfId="688"/>
    <cellStyle name="Normal 144" xfId="689"/>
    <cellStyle name="Normal 144 10" xfId="690"/>
    <cellStyle name="Normal 144 11" xfId="3632"/>
    <cellStyle name="Normal 144 12" xfId="3633"/>
    <cellStyle name="Normal 144 13" xfId="3634"/>
    <cellStyle name="Normal 144 14" xfId="3635"/>
    <cellStyle name="Normal 144 15" xfId="3636"/>
    <cellStyle name="Normal 144 16" xfId="3637"/>
    <cellStyle name="Normal 144 17" xfId="3638"/>
    <cellStyle name="Normal 144 18" xfId="3639"/>
    <cellStyle name="Normal 144 19" xfId="3640"/>
    <cellStyle name="Normal 144 2" xfId="691"/>
    <cellStyle name="Normal 144 3" xfId="692"/>
    <cellStyle name="Normal 144 4" xfId="693"/>
    <cellStyle name="Normal 144 5" xfId="694"/>
    <cellStyle name="Normal 144 6" xfId="695"/>
    <cellStyle name="Normal 144 7" xfId="696"/>
    <cellStyle name="Normal 144 8" xfId="697"/>
    <cellStyle name="Normal 144 9" xfId="698"/>
    <cellStyle name="Normal 145" xfId="699"/>
    <cellStyle name="Normal 145 10" xfId="700"/>
    <cellStyle name="Normal 145 11" xfId="3641"/>
    <cellStyle name="Normal 145 12" xfId="3642"/>
    <cellStyle name="Normal 145 13" xfId="3643"/>
    <cellStyle name="Normal 145 14" xfId="3644"/>
    <cellStyle name="Normal 145 15" xfId="3645"/>
    <cellStyle name="Normal 145 16" xfId="3646"/>
    <cellStyle name="Normal 145 17" xfId="3647"/>
    <cellStyle name="Normal 145 18" xfId="3648"/>
    <cellStyle name="Normal 145 19" xfId="3649"/>
    <cellStyle name="Normal 145 2" xfId="701"/>
    <cellStyle name="Normal 145 3" xfId="702"/>
    <cellStyle name="Normal 145 4" xfId="703"/>
    <cellStyle name="Normal 145 5" xfId="704"/>
    <cellStyle name="Normal 145 6" xfId="705"/>
    <cellStyle name="Normal 145 7" xfId="706"/>
    <cellStyle name="Normal 145 8" xfId="707"/>
    <cellStyle name="Normal 145 9" xfId="708"/>
    <cellStyle name="Normal 146" xfId="709"/>
    <cellStyle name="Normal 146 10" xfId="710"/>
    <cellStyle name="Normal 146 11" xfId="3650"/>
    <cellStyle name="Normal 146 12" xfId="3651"/>
    <cellStyle name="Normal 146 13" xfId="3652"/>
    <cellStyle name="Normal 146 14" xfId="3653"/>
    <cellStyle name="Normal 146 15" xfId="3654"/>
    <cellStyle name="Normal 146 16" xfId="3655"/>
    <cellStyle name="Normal 146 17" xfId="3656"/>
    <cellStyle name="Normal 146 18" xfId="3657"/>
    <cellStyle name="Normal 146 19" xfId="3658"/>
    <cellStyle name="Normal 146 2" xfId="711"/>
    <cellStyle name="Normal 146 3" xfId="712"/>
    <cellStyle name="Normal 146 4" xfId="713"/>
    <cellStyle name="Normal 146 5" xfId="714"/>
    <cellStyle name="Normal 146 6" xfId="715"/>
    <cellStyle name="Normal 146 7" xfId="716"/>
    <cellStyle name="Normal 146 8" xfId="717"/>
    <cellStyle name="Normal 146 9" xfId="718"/>
    <cellStyle name="Normal 147" xfId="719"/>
    <cellStyle name="Normal 147 10" xfId="720"/>
    <cellStyle name="Normal 147 11" xfId="3659"/>
    <cellStyle name="Normal 147 12" xfId="3660"/>
    <cellStyle name="Normal 147 13" xfId="3661"/>
    <cellStyle name="Normal 147 14" xfId="3662"/>
    <cellStyle name="Normal 147 15" xfId="3663"/>
    <cellStyle name="Normal 147 16" xfId="3664"/>
    <cellStyle name="Normal 147 17" xfId="3665"/>
    <cellStyle name="Normal 147 18" xfId="3666"/>
    <cellStyle name="Normal 147 19" xfId="3667"/>
    <cellStyle name="Normal 147 2" xfId="721"/>
    <cellStyle name="Normal 147 3" xfId="722"/>
    <cellStyle name="Normal 147 4" xfId="723"/>
    <cellStyle name="Normal 147 5" xfId="724"/>
    <cellStyle name="Normal 147 6" xfId="725"/>
    <cellStyle name="Normal 147 7" xfId="726"/>
    <cellStyle name="Normal 147 8" xfId="727"/>
    <cellStyle name="Normal 147 9" xfId="728"/>
    <cellStyle name="Normal 148" xfId="729"/>
    <cellStyle name="Normal 148 10" xfId="730"/>
    <cellStyle name="Normal 148 11" xfId="3668"/>
    <cellStyle name="Normal 148 12" xfId="3669"/>
    <cellStyle name="Normal 148 13" xfId="3670"/>
    <cellStyle name="Normal 148 14" xfId="3671"/>
    <cellStyle name="Normal 148 15" xfId="3672"/>
    <cellStyle name="Normal 148 16" xfId="3673"/>
    <cellStyle name="Normal 148 17" xfId="3674"/>
    <cellStyle name="Normal 148 18" xfId="3675"/>
    <cellStyle name="Normal 148 19" xfId="3676"/>
    <cellStyle name="Normal 148 2" xfId="731"/>
    <cellStyle name="Normal 148 3" xfId="732"/>
    <cellStyle name="Normal 148 4" xfId="733"/>
    <cellStyle name="Normal 148 5" xfId="734"/>
    <cellStyle name="Normal 148 6" xfId="735"/>
    <cellStyle name="Normal 148 7" xfId="736"/>
    <cellStyle name="Normal 148 8" xfId="737"/>
    <cellStyle name="Normal 148 9" xfId="738"/>
    <cellStyle name="Normal 149" xfId="739"/>
    <cellStyle name="Normal 149 10" xfId="740"/>
    <cellStyle name="Normal 149 11" xfId="3677"/>
    <cellStyle name="Normal 149 12" xfId="3678"/>
    <cellStyle name="Normal 149 13" xfId="3679"/>
    <cellStyle name="Normal 149 14" xfId="3680"/>
    <cellStyle name="Normal 149 15" xfId="3681"/>
    <cellStyle name="Normal 149 16" xfId="3682"/>
    <cellStyle name="Normal 149 17" xfId="3683"/>
    <cellStyle name="Normal 149 18" xfId="3684"/>
    <cellStyle name="Normal 149 19" xfId="3685"/>
    <cellStyle name="Normal 149 2" xfId="741"/>
    <cellStyle name="Normal 149 3" xfId="742"/>
    <cellStyle name="Normal 149 4" xfId="743"/>
    <cellStyle name="Normal 149 5" xfId="744"/>
    <cellStyle name="Normal 149 6" xfId="745"/>
    <cellStyle name="Normal 149 7" xfId="746"/>
    <cellStyle name="Normal 149 8" xfId="747"/>
    <cellStyle name="Normal 149 9" xfId="748"/>
    <cellStyle name="Normal 15" xfId="749"/>
    <cellStyle name="Normal 15 10" xfId="750"/>
    <cellStyle name="Normal 15 11" xfId="3686"/>
    <cellStyle name="Normal 15 12" xfId="3687"/>
    <cellStyle name="Normal 15 13" xfId="3688"/>
    <cellStyle name="Normal 15 14" xfId="3689"/>
    <cellStyle name="Normal 15 15" xfId="3690"/>
    <cellStyle name="Normal 15 16" xfId="3691"/>
    <cellStyle name="Normal 15 17" xfId="3692"/>
    <cellStyle name="Normal 15 18" xfId="3693"/>
    <cellStyle name="Normal 15 19" xfId="3694"/>
    <cellStyle name="Normal 15 2" xfId="751"/>
    <cellStyle name="Normal 15 3" xfId="752"/>
    <cellStyle name="Normal 15 4" xfId="753"/>
    <cellStyle name="Normal 15 5" xfId="754"/>
    <cellStyle name="Normal 15 6" xfId="755"/>
    <cellStyle name="Normal 15 7" xfId="756"/>
    <cellStyle name="Normal 15 8" xfId="757"/>
    <cellStyle name="Normal 15 9" xfId="758"/>
    <cellStyle name="Normal 150" xfId="759"/>
    <cellStyle name="Normal 150 10" xfId="760"/>
    <cellStyle name="Normal 150 11" xfId="3695"/>
    <cellStyle name="Normal 150 12" xfId="3696"/>
    <cellStyle name="Normal 150 13" xfId="3697"/>
    <cellStyle name="Normal 150 14" xfId="3698"/>
    <cellStyle name="Normal 150 15" xfId="3699"/>
    <cellStyle name="Normal 150 16" xfId="3700"/>
    <cellStyle name="Normal 150 17" xfId="3701"/>
    <cellStyle name="Normal 150 18" xfId="3702"/>
    <cellStyle name="Normal 150 19" xfId="3703"/>
    <cellStyle name="Normal 150 2" xfId="761"/>
    <cellStyle name="Normal 150 3" xfId="762"/>
    <cellStyle name="Normal 150 4" xfId="763"/>
    <cellStyle name="Normal 150 5" xfId="764"/>
    <cellStyle name="Normal 150 6" xfId="765"/>
    <cellStyle name="Normal 150 7" xfId="766"/>
    <cellStyle name="Normal 150 8" xfId="767"/>
    <cellStyle name="Normal 150 9" xfId="768"/>
    <cellStyle name="Normal 151" xfId="769"/>
    <cellStyle name="Normal 151 10" xfId="770"/>
    <cellStyle name="Normal 151 11" xfId="3704"/>
    <cellStyle name="Normal 151 12" xfId="3705"/>
    <cellStyle name="Normal 151 13" xfId="3706"/>
    <cellStyle name="Normal 151 14" xfId="3707"/>
    <cellStyle name="Normal 151 15" xfId="3708"/>
    <cellStyle name="Normal 151 16" xfId="3709"/>
    <cellStyle name="Normal 151 17" xfId="3710"/>
    <cellStyle name="Normal 151 18" xfId="3711"/>
    <cellStyle name="Normal 151 19" xfId="3712"/>
    <cellStyle name="Normal 151 2" xfId="771"/>
    <cellStyle name="Normal 151 3" xfId="772"/>
    <cellStyle name="Normal 151 4" xfId="773"/>
    <cellStyle name="Normal 151 5" xfId="774"/>
    <cellStyle name="Normal 151 6" xfId="775"/>
    <cellStyle name="Normal 151 7" xfId="776"/>
    <cellStyle name="Normal 151 8" xfId="777"/>
    <cellStyle name="Normal 151 9" xfId="778"/>
    <cellStyle name="Normal 152" xfId="779"/>
    <cellStyle name="Normal 152 10" xfId="780"/>
    <cellStyle name="Normal 152 11" xfId="3713"/>
    <cellStyle name="Normal 152 12" xfId="3714"/>
    <cellStyle name="Normal 152 13" xfId="3715"/>
    <cellStyle name="Normal 152 14" xfId="3716"/>
    <cellStyle name="Normal 152 15" xfId="3717"/>
    <cellStyle name="Normal 152 16" xfId="3718"/>
    <cellStyle name="Normal 152 17" xfId="3719"/>
    <cellStyle name="Normal 152 18" xfId="3720"/>
    <cellStyle name="Normal 152 19" xfId="3721"/>
    <cellStyle name="Normal 152 2" xfId="781"/>
    <cellStyle name="Normal 152 3" xfId="782"/>
    <cellStyle name="Normal 152 4" xfId="783"/>
    <cellStyle name="Normal 152 5" xfId="784"/>
    <cellStyle name="Normal 152 6" xfId="785"/>
    <cellStyle name="Normal 152 7" xfId="786"/>
    <cellStyle name="Normal 152 8" xfId="787"/>
    <cellStyle name="Normal 152 9" xfId="788"/>
    <cellStyle name="Normal 153" xfId="789"/>
    <cellStyle name="Normal 153 10" xfId="790"/>
    <cellStyle name="Normal 153 11" xfId="3722"/>
    <cellStyle name="Normal 153 12" xfId="3723"/>
    <cellStyle name="Normal 153 13" xfId="3724"/>
    <cellStyle name="Normal 153 14" xfId="3725"/>
    <cellStyle name="Normal 153 15" xfId="3726"/>
    <cellStyle name="Normal 153 16" xfId="3727"/>
    <cellStyle name="Normal 153 17" xfId="3728"/>
    <cellStyle name="Normal 153 18" xfId="3729"/>
    <cellStyle name="Normal 153 19" xfId="3730"/>
    <cellStyle name="Normal 153 2" xfId="791"/>
    <cellStyle name="Normal 153 3" xfId="792"/>
    <cellStyle name="Normal 153 4" xfId="793"/>
    <cellStyle name="Normal 153 5" xfId="794"/>
    <cellStyle name="Normal 153 6" xfId="795"/>
    <cellStyle name="Normal 153 7" xfId="796"/>
    <cellStyle name="Normal 153 8" xfId="797"/>
    <cellStyle name="Normal 153 9" xfId="798"/>
    <cellStyle name="Normal 154" xfId="799"/>
    <cellStyle name="Normal 154 10" xfId="800"/>
    <cellStyle name="Normal 154 11" xfId="3731"/>
    <cellStyle name="Normal 154 12" xfId="3732"/>
    <cellStyle name="Normal 154 13" xfId="3733"/>
    <cellStyle name="Normal 154 14" xfId="3734"/>
    <cellStyle name="Normal 154 15" xfId="3735"/>
    <cellStyle name="Normal 154 16" xfId="3736"/>
    <cellStyle name="Normal 154 17" xfId="3737"/>
    <cellStyle name="Normal 154 18" xfId="3738"/>
    <cellStyle name="Normal 154 19" xfId="3739"/>
    <cellStyle name="Normal 154 2" xfId="801"/>
    <cellStyle name="Normal 154 3" xfId="802"/>
    <cellStyle name="Normal 154 4" xfId="803"/>
    <cellStyle name="Normal 154 5" xfId="804"/>
    <cellStyle name="Normal 154 6" xfId="805"/>
    <cellStyle name="Normal 154 7" xfId="806"/>
    <cellStyle name="Normal 154 8" xfId="807"/>
    <cellStyle name="Normal 154 9" xfId="808"/>
    <cellStyle name="Normal 155" xfId="809"/>
    <cellStyle name="Normal 155 10" xfId="810"/>
    <cellStyle name="Normal 155 11" xfId="3740"/>
    <cellStyle name="Normal 155 12" xfId="3741"/>
    <cellStyle name="Normal 155 13" xfId="3742"/>
    <cellStyle name="Normal 155 14" xfId="3743"/>
    <cellStyle name="Normal 155 15" xfId="3744"/>
    <cellStyle name="Normal 155 16" xfId="3745"/>
    <cellStyle name="Normal 155 17" xfId="3746"/>
    <cellStyle name="Normal 155 18" xfId="3747"/>
    <cellStyle name="Normal 155 19" xfId="3748"/>
    <cellStyle name="Normal 155 2" xfId="811"/>
    <cellStyle name="Normal 155 3" xfId="812"/>
    <cellStyle name="Normal 155 4" xfId="813"/>
    <cellStyle name="Normal 155 5" xfId="814"/>
    <cellStyle name="Normal 155 6" xfId="815"/>
    <cellStyle name="Normal 155 7" xfId="816"/>
    <cellStyle name="Normal 155 8" xfId="817"/>
    <cellStyle name="Normal 155 9" xfId="818"/>
    <cellStyle name="Normal 156" xfId="819"/>
    <cellStyle name="Normal 156 10" xfId="820"/>
    <cellStyle name="Normal 156 11" xfId="3749"/>
    <cellStyle name="Normal 156 12" xfId="3750"/>
    <cellStyle name="Normal 156 13" xfId="3751"/>
    <cellStyle name="Normal 156 14" xfId="3752"/>
    <cellStyle name="Normal 156 15" xfId="3753"/>
    <cellStyle name="Normal 156 16" xfId="3754"/>
    <cellStyle name="Normal 156 17" xfId="3755"/>
    <cellStyle name="Normal 156 18" xfId="3756"/>
    <cellStyle name="Normal 156 19" xfId="3757"/>
    <cellStyle name="Normal 156 2" xfId="821"/>
    <cellStyle name="Normal 156 3" xfId="822"/>
    <cellStyle name="Normal 156 4" xfId="823"/>
    <cellStyle name="Normal 156 5" xfId="824"/>
    <cellStyle name="Normal 156 6" xfId="825"/>
    <cellStyle name="Normal 156 7" xfId="826"/>
    <cellStyle name="Normal 156 8" xfId="827"/>
    <cellStyle name="Normal 156 9" xfId="828"/>
    <cellStyle name="Normal 157" xfId="829"/>
    <cellStyle name="Normal 157 10" xfId="830"/>
    <cellStyle name="Normal 157 11" xfId="3758"/>
    <cellStyle name="Normal 157 12" xfId="3759"/>
    <cellStyle name="Normal 157 13" xfId="3760"/>
    <cellStyle name="Normal 157 14" xfId="3761"/>
    <cellStyle name="Normal 157 15" xfId="3762"/>
    <cellStyle name="Normal 157 16" xfId="3763"/>
    <cellStyle name="Normal 157 17" xfId="3764"/>
    <cellStyle name="Normal 157 18" xfId="3765"/>
    <cellStyle name="Normal 157 19" xfId="3766"/>
    <cellStyle name="Normal 157 2" xfId="831"/>
    <cellStyle name="Normal 157 3" xfId="832"/>
    <cellStyle name="Normal 157 4" xfId="833"/>
    <cellStyle name="Normal 157 5" xfId="834"/>
    <cellStyle name="Normal 157 6" xfId="835"/>
    <cellStyle name="Normal 157 7" xfId="836"/>
    <cellStyle name="Normal 157 8" xfId="837"/>
    <cellStyle name="Normal 157 9" xfId="838"/>
    <cellStyle name="Normal 158" xfId="839"/>
    <cellStyle name="Normal 158 10" xfId="840"/>
    <cellStyle name="Normal 158 11" xfId="3767"/>
    <cellStyle name="Normal 158 12" xfId="3768"/>
    <cellStyle name="Normal 158 13" xfId="3769"/>
    <cellStyle name="Normal 158 14" xfId="3770"/>
    <cellStyle name="Normal 158 15" xfId="3771"/>
    <cellStyle name="Normal 158 16" xfId="3772"/>
    <cellStyle name="Normal 158 17" xfId="3773"/>
    <cellStyle name="Normal 158 18" xfId="3774"/>
    <cellStyle name="Normal 158 19" xfId="3775"/>
    <cellStyle name="Normal 158 2" xfId="841"/>
    <cellStyle name="Normal 158 3" xfId="842"/>
    <cellStyle name="Normal 158 4" xfId="843"/>
    <cellStyle name="Normal 158 5" xfId="844"/>
    <cellStyle name="Normal 158 6" xfId="845"/>
    <cellStyle name="Normal 158 7" xfId="846"/>
    <cellStyle name="Normal 158 8" xfId="847"/>
    <cellStyle name="Normal 158 9" xfId="848"/>
    <cellStyle name="Normal 159" xfId="849"/>
    <cellStyle name="Normal 159 10" xfId="850"/>
    <cellStyle name="Normal 159 11" xfId="3776"/>
    <cellStyle name="Normal 159 12" xfId="3777"/>
    <cellStyle name="Normal 159 13" xfId="3778"/>
    <cellStyle name="Normal 159 14" xfId="3779"/>
    <cellStyle name="Normal 159 15" xfId="3780"/>
    <cellStyle name="Normal 159 16" xfId="3781"/>
    <cellStyle name="Normal 159 17" xfId="3782"/>
    <cellStyle name="Normal 159 18" xfId="3783"/>
    <cellStyle name="Normal 159 19" xfId="3784"/>
    <cellStyle name="Normal 159 2" xfId="851"/>
    <cellStyle name="Normal 159 3" xfId="852"/>
    <cellStyle name="Normal 159 4" xfId="853"/>
    <cellStyle name="Normal 159 5" xfId="854"/>
    <cellStyle name="Normal 159 6" xfId="855"/>
    <cellStyle name="Normal 159 7" xfId="856"/>
    <cellStyle name="Normal 159 8" xfId="857"/>
    <cellStyle name="Normal 159 9" xfId="858"/>
    <cellStyle name="Normal 16" xfId="859"/>
    <cellStyle name="Normal 16 10" xfId="860"/>
    <cellStyle name="Normal 16 11" xfId="3785"/>
    <cellStyle name="Normal 16 12" xfId="3786"/>
    <cellStyle name="Normal 16 13" xfId="3787"/>
    <cellStyle name="Normal 16 14" xfId="3788"/>
    <cellStyle name="Normal 16 15" xfId="3789"/>
    <cellStyle name="Normal 16 16" xfId="3790"/>
    <cellStyle name="Normal 16 17" xfId="3791"/>
    <cellStyle name="Normal 16 18" xfId="3792"/>
    <cellStyle name="Normal 16 19" xfId="3793"/>
    <cellStyle name="Normal 16 2" xfId="861"/>
    <cellStyle name="Normal 16 3" xfId="862"/>
    <cellStyle name="Normal 16 4" xfId="863"/>
    <cellStyle name="Normal 16 5" xfId="864"/>
    <cellStyle name="Normal 16 6" xfId="865"/>
    <cellStyle name="Normal 16 7" xfId="866"/>
    <cellStyle name="Normal 16 8" xfId="867"/>
    <cellStyle name="Normal 16 9" xfId="868"/>
    <cellStyle name="Normal 160" xfId="869"/>
    <cellStyle name="Normal 160 10" xfId="870"/>
    <cellStyle name="Normal 160 11" xfId="3794"/>
    <cellStyle name="Normal 160 12" xfId="3795"/>
    <cellStyle name="Normal 160 13" xfId="3796"/>
    <cellStyle name="Normal 160 14" xfId="3797"/>
    <cellStyle name="Normal 160 15" xfId="3798"/>
    <cellStyle name="Normal 160 16" xfId="3799"/>
    <cellStyle name="Normal 160 17" xfId="3800"/>
    <cellStyle name="Normal 160 18" xfId="3801"/>
    <cellStyle name="Normal 160 19" xfId="3802"/>
    <cellStyle name="Normal 160 2" xfId="871"/>
    <cellStyle name="Normal 160 3" xfId="872"/>
    <cellStyle name="Normal 160 4" xfId="873"/>
    <cellStyle name="Normal 160 5" xfId="874"/>
    <cellStyle name="Normal 160 6" xfId="875"/>
    <cellStyle name="Normal 160 7" xfId="876"/>
    <cellStyle name="Normal 160 8" xfId="877"/>
    <cellStyle name="Normal 160 9" xfId="878"/>
    <cellStyle name="Normal 161" xfId="879"/>
    <cellStyle name="Normal 161 10" xfId="880"/>
    <cellStyle name="Normal 161 11" xfId="3803"/>
    <cellStyle name="Normal 161 12" xfId="3804"/>
    <cellStyle name="Normal 161 13" xfId="3805"/>
    <cellStyle name="Normal 161 14" xfId="3806"/>
    <cellStyle name="Normal 161 15" xfId="3807"/>
    <cellStyle name="Normal 161 16" xfId="3808"/>
    <cellStyle name="Normal 161 17" xfId="3809"/>
    <cellStyle name="Normal 161 18" xfId="3810"/>
    <cellStyle name="Normal 161 19" xfId="3811"/>
    <cellStyle name="Normal 161 2" xfId="881"/>
    <cellStyle name="Normal 161 3" xfId="882"/>
    <cellStyle name="Normal 161 4" xfId="883"/>
    <cellStyle name="Normal 161 5" xfId="884"/>
    <cellStyle name="Normal 161 6" xfId="885"/>
    <cellStyle name="Normal 161 7" xfId="886"/>
    <cellStyle name="Normal 161 8" xfId="887"/>
    <cellStyle name="Normal 161 9" xfId="888"/>
    <cellStyle name="Normal 162" xfId="889"/>
    <cellStyle name="Normal 162 10" xfId="890"/>
    <cellStyle name="Normal 162 11" xfId="3812"/>
    <cellStyle name="Normal 162 12" xfId="3813"/>
    <cellStyle name="Normal 162 13" xfId="3814"/>
    <cellStyle name="Normal 162 14" xfId="3815"/>
    <cellStyle name="Normal 162 15" xfId="3816"/>
    <cellStyle name="Normal 162 16" xfId="3817"/>
    <cellStyle name="Normal 162 17" xfId="3818"/>
    <cellStyle name="Normal 162 18" xfId="3819"/>
    <cellStyle name="Normal 162 19" xfId="3820"/>
    <cellStyle name="Normal 162 2" xfId="891"/>
    <cellStyle name="Normal 162 3" xfId="892"/>
    <cellStyle name="Normal 162 4" xfId="893"/>
    <cellStyle name="Normal 162 5" xfId="894"/>
    <cellStyle name="Normal 162 6" xfId="895"/>
    <cellStyle name="Normal 162 7" xfId="896"/>
    <cellStyle name="Normal 162 8" xfId="897"/>
    <cellStyle name="Normal 162 9" xfId="898"/>
    <cellStyle name="Normal 163" xfId="899"/>
    <cellStyle name="Normal 163 10" xfId="900"/>
    <cellStyle name="Normal 163 11" xfId="3821"/>
    <cellStyle name="Normal 163 12" xfId="3822"/>
    <cellStyle name="Normal 163 13" xfId="3823"/>
    <cellStyle name="Normal 163 14" xfId="3824"/>
    <cellStyle name="Normal 163 15" xfId="3825"/>
    <cellStyle name="Normal 163 16" xfId="3826"/>
    <cellStyle name="Normal 163 17" xfId="3827"/>
    <cellStyle name="Normal 163 18" xfId="3828"/>
    <cellStyle name="Normal 163 19" xfId="3829"/>
    <cellStyle name="Normal 163 2" xfId="901"/>
    <cellStyle name="Normal 163 3" xfId="902"/>
    <cellStyle name="Normal 163 4" xfId="903"/>
    <cellStyle name="Normal 163 5" xfId="904"/>
    <cellStyle name="Normal 163 6" xfId="905"/>
    <cellStyle name="Normal 163 7" xfId="906"/>
    <cellStyle name="Normal 163 8" xfId="907"/>
    <cellStyle name="Normal 163 9" xfId="908"/>
    <cellStyle name="Normal 164" xfId="909"/>
    <cellStyle name="Normal 164 10" xfId="910"/>
    <cellStyle name="Normal 164 11" xfId="3830"/>
    <cellStyle name="Normal 164 12" xfId="3831"/>
    <cellStyle name="Normal 164 13" xfId="3832"/>
    <cellStyle name="Normal 164 14" xfId="3833"/>
    <cellStyle name="Normal 164 15" xfId="3834"/>
    <cellStyle name="Normal 164 16" xfId="3835"/>
    <cellStyle name="Normal 164 17" xfId="3836"/>
    <cellStyle name="Normal 164 18" xfId="3837"/>
    <cellStyle name="Normal 164 19" xfId="3838"/>
    <cellStyle name="Normal 164 2" xfId="911"/>
    <cellStyle name="Normal 164 3" xfId="912"/>
    <cellStyle name="Normal 164 4" xfId="913"/>
    <cellStyle name="Normal 164 5" xfId="914"/>
    <cellStyle name="Normal 164 6" xfId="915"/>
    <cellStyle name="Normal 164 7" xfId="916"/>
    <cellStyle name="Normal 164 8" xfId="917"/>
    <cellStyle name="Normal 164 9" xfId="918"/>
    <cellStyle name="Normal 165" xfId="919"/>
    <cellStyle name="Normal 165 10" xfId="920"/>
    <cellStyle name="Normal 165 11" xfId="3839"/>
    <cellStyle name="Normal 165 12" xfId="3840"/>
    <cellStyle name="Normal 165 13" xfId="3841"/>
    <cellStyle name="Normal 165 14" xfId="3842"/>
    <cellStyle name="Normal 165 15" xfId="3843"/>
    <cellStyle name="Normal 165 16" xfId="3844"/>
    <cellStyle name="Normal 165 17" xfId="3845"/>
    <cellStyle name="Normal 165 18" xfId="3846"/>
    <cellStyle name="Normal 165 19" xfId="3847"/>
    <cellStyle name="Normal 165 2" xfId="921"/>
    <cellStyle name="Normal 165 3" xfId="922"/>
    <cellStyle name="Normal 165 4" xfId="923"/>
    <cellStyle name="Normal 165 5" xfId="924"/>
    <cellStyle name="Normal 165 6" xfId="925"/>
    <cellStyle name="Normal 165 7" xfId="926"/>
    <cellStyle name="Normal 165 8" xfId="927"/>
    <cellStyle name="Normal 165 9" xfId="928"/>
    <cellStyle name="Normal 166" xfId="929"/>
    <cellStyle name="Normal 166 10" xfId="930"/>
    <cellStyle name="Normal 166 11" xfId="3848"/>
    <cellStyle name="Normal 166 12" xfId="3849"/>
    <cellStyle name="Normal 166 13" xfId="3850"/>
    <cellStyle name="Normal 166 14" xfId="3851"/>
    <cellStyle name="Normal 166 15" xfId="3852"/>
    <cellStyle name="Normal 166 16" xfId="3853"/>
    <cellStyle name="Normal 166 17" xfId="3854"/>
    <cellStyle name="Normal 166 18" xfId="3855"/>
    <cellStyle name="Normal 166 19" xfId="3856"/>
    <cellStyle name="Normal 166 2" xfId="931"/>
    <cellStyle name="Normal 166 3" xfId="932"/>
    <cellStyle name="Normal 166 4" xfId="933"/>
    <cellStyle name="Normal 166 5" xfId="934"/>
    <cellStyle name="Normal 166 6" xfId="935"/>
    <cellStyle name="Normal 166 7" xfId="936"/>
    <cellStyle name="Normal 166 8" xfId="937"/>
    <cellStyle name="Normal 166 9" xfId="938"/>
    <cellStyle name="Normal 167" xfId="939"/>
    <cellStyle name="Normal 167 10" xfId="940"/>
    <cellStyle name="Normal 167 11" xfId="3857"/>
    <cellStyle name="Normal 167 12" xfId="3858"/>
    <cellStyle name="Normal 167 13" xfId="3859"/>
    <cellStyle name="Normal 167 14" xfId="3860"/>
    <cellStyle name="Normal 167 15" xfId="3861"/>
    <cellStyle name="Normal 167 16" xfId="3862"/>
    <cellStyle name="Normal 167 17" xfId="3863"/>
    <cellStyle name="Normal 167 18" xfId="3864"/>
    <cellStyle name="Normal 167 19" xfId="3865"/>
    <cellStyle name="Normal 167 2" xfId="941"/>
    <cellStyle name="Normal 167 3" xfId="942"/>
    <cellStyle name="Normal 167 4" xfId="943"/>
    <cellStyle name="Normal 167 5" xfId="944"/>
    <cellStyle name="Normal 167 6" xfId="945"/>
    <cellStyle name="Normal 167 7" xfId="946"/>
    <cellStyle name="Normal 167 8" xfId="947"/>
    <cellStyle name="Normal 167 9" xfId="948"/>
    <cellStyle name="Normal 168" xfId="949"/>
    <cellStyle name="Normal 168 10" xfId="950"/>
    <cellStyle name="Normal 168 11" xfId="3866"/>
    <cellStyle name="Normal 168 12" xfId="3867"/>
    <cellStyle name="Normal 168 13" xfId="3868"/>
    <cellStyle name="Normal 168 14" xfId="3869"/>
    <cellStyle name="Normal 168 15" xfId="3870"/>
    <cellStyle name="Normal 168 16" xfId="3871"/>
    <cellStyle name="Normal 168 17" xfId="3872"/>
    <cellStyle name="Normal 168 18" xfId="3873"/>
    <cellStyle name="Normal 168 19" xfId="3874"/>
    <cellStyle name="Normal 168 2" xfId="951"/>
    <cellStyle name="Normal 168 3" xfId="952"/>
    <cellStyle name="Normal 168 4" xfId="953"/>
    <cellStyle name="Normal 168 5" xfId="954"/>
    <cellStyle name="Normal 168 6" xfId="955"/>
    <cellStyle name="Normal 168 7" xfId="956"/>
    <cellStyle name="Normal 168 8" xfId="957"/>
    <cellStyle name="Normal 168 9" xfId="958"/>
    <cellStyle name="Normal 169" xfId="959"/>
    <cellStyle name="Normal 169 10" xfId="960"/>
    <cellStyle name="Normal 169 11" xfId="3875"/>
    <cellStyle name="Normal 169 12" xfId="3876"/>
    <cellStyle name="Normal 169 13" xfId="3877"/>
    <cellStyle name="Normal 169 14" xfId="3878"/>
    <cellStyle name="Normal 169 15" xfId="3879"/>
    <cellStyle name="Normal 169 16" xfId="3880"/>
    <cellStyle name="Normal 169 17" xfId="3881"/>
    <cellStyle name="Normal 169 18" xfId="3882"/>
    <cellStyle name="Normal 169 19" xfId="3883"/>
    <cellStyle name="Normal 169 2" xfId="961"/>
    <cellStyle name="Normal 169 3" xfId="962"/>
    <cellStyle name="Normal 169 4" xfId="963"/>
    <cellStyle name="Normal 169 5" xfId="964"/>
    <cellStyle name="Normal 169 6" xfId="965"/>
    <cellStyle name="Normal 169 7" xfId="966"/>
    <cellStyle name="Normal 169 8" xfId="967"/>
    <cellStyle name="Normal 169 9" xfId="968"/>
    <cellStyle name="Normal 17" xfId="969"/>
    <cellStyle name="Normal 17 10" xfId="970"/>
    <cellStyle name="Normal 17 11" xfId="3884"/>
    <cellStyle name="Normal 17 12" xfId="3885"/>
    <cellStyle name="Normal 17 13" xfId="3886"/>
    <cellStyle name="Normal 17 14" xfId="3887"/>
    <cellStyle name="Normal 17 15" xfId="3888"/>
    <cellStyle name="Normal 17 16" xfId="3889"/>
    <cellStyle name="Normal 17 17" xfId="3890"/>
    <cellStyle name="Normal 17 18" xfId="3891"/>
    <cellStyle name="Normal 17 19" xfId="3892"/>
    <cellStyle name="Normal 17 2" xfId="971"/>
    <cellStyle name="Normal 17 3" xfId="972"/>
    <cellStyle name="Normal 17 4" xfId="973"/>
    <cellStyle name="Normal 17 5" xfId="974"/>
    <cellStyle name="Normal 17 6" xfId="975"/>
    <cellStyle name="Normal 17 7" xfId="976"/>
    <cellStyle name="Normal 17 8" xfId="977"/>
    <cellStyle name="Normal 17 9" xfId="978"/>
    <cellStyle name="Normal 170" xfId="979"/>
    <cellStyle name="Normal 170 10" xfId="980"/>
    <cellStyle name="Normal 170 11" xfId="3893"/>
    <cellStyle name="Normal 170 12" xfId="3894"/>
    <cellStyle name="Normal 170 13" xfId="3895"/>
    <cellStyle name="Normal 170 14" xfId="3896"/>
    <cellStyle name="Normal 170 15" xfId="3897"/>
    <cellStyle name="Normal 170 16" xfId="3898"/>
    <cellStyle name="Normal 170 17" xfId="3899"/>
    <cellStyle name="Normal 170 18" xfId="3900"/>
    <cellStyle name="Normal 170 19" xfId="3901"/>
    <cellStyle name="Normal 170 2" xfId="981"/>
    <cellStyle name="Normal 170 3" xfId="982"/>
    <cellStyle name="Normal 170 4" xfId="983"/>
    <cellStyle name="Normal 170 5" xfId="984"/>
    <cellStyle name="Normal 170 6" xfId="985"/>
    <cellStyle name="Normal 170 7" xfId="986"/>
    <cellStyle name="Normal 170 8" xfId="987"/>
    <cellStyle name="Normal 170 9" xfId="988"/>
    <cellStyle name="Normal 171" xfId="989"/>
    <cellStyle name="Normal 171 10" xfId="990"/>
    <cellStyle name="Normal 171 11" xfId="3902"/>
    <cellStyle name="Normal 171 12" xfId="3903"/>
    <cellStyle name="Normal 171 13" xfId="3904"/>
    <cellStyle name="Normal 171 14" xfId="3905"/>
    <cellStyle name="Normal 171 15" xfId="3906"/>
    <cellStyle name="Normal 171 16" xfId="3907"/>
    <cellStyle name="Normal 171 17" xfId="3908"/>
    <cellStyle name="Normal 171 18" xfId="3909"/>
    <cellStyle name="Normal 171 19" xfId="3910"/>
    <cellStyle name="Normal 171 2" xfId="991"/>
    <cellStyle name="Normal 171 3" xfId="992"/>
    <cellStyle name="Normal 171 4" xfId="993"/>
    <cellStyle name="Normal 171 5" xfId="994"/>
    <cellStyle name="Normal 171 6" xfId="995"/>
    <cellStyle name="Normal 171 7" xfId="996"/>
    <cellStyle name="Normal 171 8" xfId="997"/>
    <cellStyle name="Normal 171 9" xfId="998"/>
    <cellStyle name="Normal 172" xfId="999"/>
    <cellStyle name="Normal 172 10" xfId="1000"/>
    <cellStyle name="Normal 172 11" xfId="3911"/>
    <cellStyle name="Normal 172 12" xfId="3912"/>
    <cellStyle name="Normal 172 13" xfId="3913"/>
    <cellStyle name="Normal 172 14" xfId="3914"/>
    <cellStyle name="Normal 172 15" xfId="3915"/>
    <cellStyle name="Normal 172 16" xfId="3916"/>
    <cellStyle name="Normal 172 17" xfId="3917"/>
    <cellStyle name="Normal 172 18" xfId="3918"/>
    <cellStyle name="Normal 172 19" xfId="3919"/>
    <cellStyle name="Normal 172 2" xfId="1001"/>
    <cellStyle name="Normal 172 3" xfId="1002"/>
    <cellStyle name="Normal 172 4" xfId="1003"/>
    <cellStyle name="Normal 172 5" xfId="1004"/>
    <cellStyle name="Normal 172 6" xfId="1005"/>
    <cellStyle name="Normal 172 7" xfId="1006"/>
    <cellStyle name="Normal 172 8" xfId="1007"/>
    <cellStyle name="Normal 172 9" xfId="1008"/>
    <cellStyle name="Normal 173" xfId="1009"/>
    <cellStyle name="Normal 173 10" xfId="1010"/>
    <cellStyle name="Normal 173 11" xfId="3920"/>
    <cellStyle name="Normal 173 12" xfId="3921"/>
    <cellStyle name="Normal 173 13" xfId="3922"/>
    <cellStyle name="Normal 173 14" xfId="3923"/>
    <cellStyle name="Normal 173 15" xfId="3924"/>
    <cellStyle name="Normal 173 16" xfId="3925"/>
    <cellStyle name="Normal 173 17" xfId="3926"/>
    <cellStyle name="Normal 173 18" xfId="3927"/>
    <cellStyle name="Normal 173 19" xfId="3928"/>
    <cellStyle name="Normal 173 2" xfId="1011"/>
    <cellStyle name="Normal 173 3" xfId="1012"/>
    <cellStyle name="Normal 173 4" xfId="1013"/>
    <cellStyle name="Normal 173 5" xfId="1014"/>
    <cellStyle name="Normal 173 6" xfId="1015"/>
    <cellStyle name="Normal 173 7" xfId="1016"/>
    <cellStyle name="Normal 173 8" xfId="1017"/>
    <cellStyle name="Normal 173 9" xfId="1018"/>
    <cellStyle name="Normal 174" xfId="1019"/>
    <cellStyle name="Normal 174 10" xfId="1020"/>
    <cellStyle name="Normal 174 11" xfId="3929"/>
    <cellStyle name="Normal 174 12" xfId="3930"/>
    <cellStyle name="Normal 174 13" xfId="3931"/>
    <cellStyle name="Normal 174 14" xfId="3932"/>
    <cellStyle name="Normal 174 15" xfId="3933"/>
    <cellStyle name="Normal 174 16" xfId="3934"/>
    <cellStyle name="Normal 174 17" xfId="3935"/>
    <cellStyle name="Normal 174 18" xfId="3936"/>
    <cellStyle name="Normal 174 19" xfId="3937"/>
    <cellStyle name="Normal 174 2" xfId="1021"/>
    <cellStyle name="Normal 174 3" xfId="1022"/>
    <cellStyle name="Normal 174 4" xfId="1023"/>
    <cellStyle name="Normal 174 5" xfId="1024"/>
    <cellStyle name="Normal 174 6" xfId="1025"/>
    <cellStyle name="Normal 174 7" xfId="1026"/>
    <cellStyle name="Normal 174 8" xfId="1027"/>
    <cellStyle name="Normal 174 9" xfId="1028"/>
    <cellStyle name="Normal 175" xfId="1029"/>
    <cellStyle name="Normal 175 10" xfId="1030"/>
    <cellStyle name="Normal 175 11" xfId="3938"/>
    <cellStyle name="Normal 175 12" xfId="3939"/>
    <cellStyle name="Normal 175 13" xfId="3940"/>
    <cellStyle name="Normal 175 14" xfId="3941"/>
    <cellStyle name="Normal 175 15" xfId="3942"/>
    <cellStyle name="Normal 175 16" xfId="3943"/>
    <cellStyle name="Normal 175 17" xfId="3944"/>
    <cellStyle name="Normal 175 18" xfId="3945"/>
    <cellStyle name="Normal 175 19" xfId="3946"/>
    <cellStyle name="Normal 175 2" xfId="1031"/>
    <cellStyle name="Normal 175 3" xfId="1032"/>
    <cellStyle name="Normal 175 4" xfId="1033"/>
    <cellStyle name="Normal 175 5" xfId="1034"/>
    <cellStyle name="Normal 175 6" xfId="1035"/>
    <cellStyle name="Normal 175 7" xfId="1036"/>
    <cellStyle name="Normal 175 8" xfId="1037"/>
    <cellStyle name="Normal 175 9" xfId="1038"/>
    <cellStyle name="Normal 176" xfId="1039"/>
    <cellStyle name="Normal 176 10" xfId="1040"/>
    <cellStyle name="Normal 176 11" xfId="3947"/>
    <cellStyle name="Normal 176 12" xfId="3948"/>
    <cellStyle name="Normal 176 13" xfId="3949"/>
    <cellStyle name="Normal 176 14" xfId="3950"/>
    <cellStyle name="Normal 176 15" xfId="3951"/>
    <cellStyle name="Normal 176 16" xfId="3952"/>
    <cellStyle name="Normal 176 17" xfId="3953"/>
    <cellStyle name="Normal 176 18" xfId="3954"/>
    <cellStyle name="Normal 176 19" xfId="3955"/>
    <cellStyle name="Normal 176 2" xfId="1041"/>
    <cellStyle name="Normal 176 3" xfId="1042"/>
    <cellStyle name="Normal 176 4" xfId="1043"/>
    <cellStyle name="Normal 176 5" xfId="1044"/>
    <cellStyle name="Normal 176 6" xfId="1045"/>
    <cellStyle name="Normal 176 7" xfId="1046"/>
    <cellStyle name="Normal 176 8" xfId="1047"/>
    <cellStyle name="Normal 176 9" xfId="1048"/>
    <cellStyle name="Normal 177" xfId="1049"/>
    <cellStyle name="Normal 177 10" xfId="1050"/>
    <cellStyle name="Normal 177 11" xfId="3956"/>
    <cellStyle name="Normal 177 12" xfId="3957"/>
    <cellStyle name="Normal 177 13" xfId="3958"/>
    <cellStyle name="Normal 177 14" xfId="3959"/>
    <cellStyle name="Normal 177 15" xfId="3960"/>
    <cellStyle name="Normal 177 16" xfId="3961"/>
    <cellStyle name="Normal 177 17" xfId="3962"/>
    <cellStyle name="Normal 177 18" xfId="3963"/>
    <cellStyle name="Normal 177 19" xfId="3964"/>
    <cellStyle name="Normal 177 2" xfId="1051"/>
    <cellStyle name="Normal 177 3" xfId="1052"/>
    <cellStyle name="Normal 177 4" xfId="1053"/>
    <cellStyle name="Normal 177 5" xfId="1054"/>
    <cellStyle name="Normal 177 6" xfId="1055"/>
    <cellStyle name="Normal 177 7" xfId="1056"/>
    <cellStyle name="Normal 177 8" xfId="1057"/>
    <cellStyle name="Normal 177 9" xfId="1058"/>
    <cellStyle name="Normal 178" xfId="1059"/>
    <cellStyle name="Normal 178 10" xfId="1060"/>
    <cellStyle name="Normal 178 11" xfId="3965"/>
    <cellStyle name="Normal 178 12" xfId="3966"/>
    <cellStyle name="Normal 178 13" xfId="3967"/>
    <cellStyle name="Normal 178 14" xfId="3968"/>
    <cellStyle name="Normal 178 15" xfId="3969"/>
    <cellStyle name="Normal 178 16" xfId="3970"/>
    <cellStyle name="Normal 178 17" xfId="3971"/>
    <cellStyle name="Normal 178 18" xfId="3972"/>
    <cellStyle name="Normal 178 19" xfId="3973"/>
    <cellStyle name="Normal 178 2" xfId="1061"/>
    <cellStyle name="Normal 178 3" xfId="1062"/>
    <cellStyle name="Normal 178 4" xfId="1063"/>
    <cellStyle name="Normal 178 5" xfId="1064"/>
    <cellStyle name="Normal 178 6" xfId="1065"/>
    <cellStyle name="Normal 178 7" xfId="1066"/>
    <cellStyle name="Normal 178 8" xfId="1067"/>
    <cellStyle name="Normal 178 9" xfId="1068"/>
    <cellStyle name="Normal 179" xfId="1069"/>
    <cellStyle name="Normal 179 10" xfId="1070"/>
    <cellStyle name="Normal 179 11" xfId="3974"/>
    <cellStyle name="Normal 179 12" xfId="3975"/>
    <cellStyle name="Normal 179 13" xfId="3976"/>
    <cellStyle name="Normal 179 14" xfId="3977"/>
    <cellStyle name="Normal 179 15" xfId="3978"/>
    <cellStyle name="Normal 179 16" xfId="3979"/>
    <cellStyle name="Normal 179 17" xfId="3980"/>
    <cellStyle name="Normal 179 18" xfId="3981"/>
    <cellStyle name="Normal 179 19" xfId="3982"/>
    <cellStyle name="Normal 179 2" xfId="1071"/>
    <cellStyle name="Normal 179 3" xfId="1072"/>
    <cellStyle name="Normal 179 4" xfId="1073"/>
    <cellStyle name="Normal 179 5" xfId="1074"/>
    <cellStyle name="Normal 179 6" xfId="1075"/>
    <cellStyle name="Normal 179 7" xfId="1076"/>
    <cellStyle name="Normal 179 8" xfId="1077"/>
    <cellStyle name="Normal 179 9" xfId="1078"/>
    <cellStyle name="Normal 18" xfId="1079"/>
    <cellStyle name="Normal 18 10" xfId="1080"/>
    <cellStyle name="Normal 18 11" xfId="3983"/>
    <cellStyle name="Normal 18 12" xfId="3984"/>
    <cellStyle name="Normal 18 13" xfId="3985"/>
    <cellStyle name="Normal 18 14" xfId="3986"/>
    <cellStyle name="Normal 18 15" xfId="3987"/>
    <cellStyle name="Normal 18 16" xfId="3988"/>
    <cellStyle name="Normal 18 17" xfId="3989"/>
    <cellStyle name="Normal 18 18" xfId="3990"/>
    <cellStyle name="Normal 18 19" xfId="3991"/>
    <cellStyle name="Normal 18 2" xfId="1081"/>
    <cellStyle name="Normal 18 3" xfId="1082"/>
    <cellStyle name="Normal 18 4" xfId="1083"/>
    <cellStyle name="Normal 18 5" xfId="1084"/>
    <cellStyle name="Normal 18 6" xfId="1085"/>
    <cellStyle name="Normal 18 7" xfId="1086"/>
    <cellStyle name="Normal 18 8" xfId="1087"/>
    <cellStyle name="Normal 18 9" xfId="1088"/>
    <cellStyle name="Normal 180" xfId="1089"/>
    <cellStyle name="Normal 180 10" xfId="1090"/>
    <cellStyle name="Normal 180 11" xfId="3992"/>
    <cellStyle name="Normal 180 12" xfId="3993"/>
    <cellStyle name="Normal 180 13" xfId="3994"/>
    <cellStyle name="Normal 180 14" xfId="3995"/>
    <cellStyle name="Normal 180 15" xfId="3996"/>
    <cellStyle name="Normal 180 16" xfId="3997"/>
    <cellStyle name="Normal 180 17" xfId="3998"/>
    <cellStyle name="Normal 180 18" xfId="3999"/>
    <cellStyle name="Normal 180 19" xfId="4000"/>
    <cellStyle name="Normal 180 2" xfId="1091"/>
    <cellStyle name="Normal 180 3" xfId="1092"/>
    <cellStyle name="Normal 180 4" xfId="1093"/>
    <cellStyle name="Normal 180 5" xfId="1094"/>
    <cellStyle name="Normal 180 6" xfId="1095"/>
    <cellStyle name="Normal 180 7" xfId="1096"/>
    <cellStyle name="Normal 180 8" xfId="1097"/>
    <cellStyle name="Normal 180 9" xfId="1098"/>
    <cellStyle name="Normal 181" xfId="1099"/>
    <cellStyle name="Normal 181 10" xfId="1100"/>
    <cellStyle name="Normal 181 11" xfId="4001"/>
    <cellStyle name="Normal 181 12" xfId="4002"/>
    <cellStyle name="Normal 181 13" xfId="4003"/>
    <cellStyle name="Normal 181 14" xfId="4004"/>
    <cellStyle name="Normal 181 15" xfId="4005"/>
    <cellStyle name="Normal 181 16" xfId="4006"/>
    <cellStyle name="Normal 181 17" xfId="4007"/>
    <cellStyle name="Normal 181 18" xfId="4008"/>
    <cellStyle name="Normal 181 19" xfId="4009"/>
    <cellStyle name="Normal 181 2" xfId="1101"/>
    <cellStyle name="Normal 181 3" xfId="1102"/>
    <cellStyle name="Normal 181 4" xfId="1103"/>
    <cellStyle name="Normal 181 5" xfId="1104"/>
    <cellStyle name="Normal 181 6" xfId="1105"/>
    <cellStyle name="Normal 181 7" xfId="1106"/>
    <cellStyle name="Normal 181 8" xfId="1107"/>
    <cellStyle name="Normal 181 9" xfId="1108"/>
    <cellStyle name="Normal 182" xfId="1109"/>
    <cellStyle name="Normal 182 10" xfId="1110"/>
    <cellStyle name="Normal 182 11" xfId="4010"/>
    <cellStyle name="Normal 182 12" xfId="4011"/>
    <cellStyle name="Normal 182 13" xfId="4012"/>
    <cellStyle name="Normal 182 14" xfId="4013"/>
    <cellStyle name="Normal 182 15" xfId="4014"/>
    <cellStyle name="Normal 182 16" xfId="4015"/>
    <cellStyle name="Normal 182 17" xfId="4016"/>
    <cellStyle name="Normal 182 18" xfId="4017"/>
    <cellStyle name="Normal 182 19" xfId="4018"/>
    <cellStyle name="Normal 182 2" xfId="1111"/>
    <cellStyle name="Normal 182 3" xfId="1112"/>
    <cellStyle name="Normal 182 4" xfId="1113"/>
    <cellStyle name="Normal 182 5" xfId="1114"/>
    <cellStyle name="Normal 182 6" xfId="1115"/>
    <cellStyle name="Normal 182 7" xfId="1116"/>
    <cellStyle name="Normal 182 8" xfId="1117"/>
    <cellStyle name="Normal 182 9" xfId="1118"/>
    <cellStyle name="Normal 183" xfId="1119"/>
    <cellStyle name="Normal 183 10" xfId="1120"/>
    <cellStyle name="Normal 183 11" xfId="4019"/>
    <cellStyle name="Normal 183 12" xfId="4020"/>
    <cellStyle name="Normal 183 13" xfId="4021"/>
    <cellStyle name="Normal 183 14" xfId="4022"/>
    <cellStyle name="Normal 183 15" xfId="4023"/>
    <cellStyle name="Normal 183 16" xfId="4024"/>
    <cellStyle name="Normal 183 17" xfId="4025"/>
    <cellStyle name="Normal 183 18" xfId="4026"/>
    <cellStyle name="Normal 183 19" xfId="4027"/>
    <cellStyle name="Normal 183 2" xfId="1121"/>
    <cellStyle name="Normal 183 3" xfId="1122"/>
    <cellStyle name="Normal 183 4" xfId="1123"/>
    <cellStyle name="Normal 183 5" xfId="1124"/>
    <cellStyle name="Normal 183 6" xfId="1125"/>
    <cellStyle name="Normal 183 7" xfId="1126"/>
    <cellStyle name="Normal 183 8" xfId="1127"/>
    <cellStyle name="Normal 183 9" xfId="1128"/>
    <cellStyle name="Normal 184" xfId="1129"/>
    <cellStyle name="Normal 184 10" xfId="1130"/>
    <cellStyle name="Normal 184 11" xfId="4028"/>
    <cellStyle name="Normal 184 12" xfId="4029"/>
    <cellStyle name="Normal 184 13" xfId="4030"/>
    <cellStyle name="Normal 184 14" xfId="4031"/>
    <cellStyle name="Normal 184 15" xfId="4032"/>
    <cellStyle name="Normal 184 16" xfId="4033"/>
    <cellStyle name="Normal 184 17" xfId="4034"/>
    <cellStyle name="Normal 184 18" xfId="4035"/>
    <cellStyle name="Normal 184 19" xfId="4036"/>
    <cellStyle name="Normal 184 2" xfId="1131"/>
    <cellStyle name="Normal 184 3" xfId="1132"/>
    <cellStyle name="Normal 184 4" xfId="1133"/>
    <cellStyle name="Normal 184 5" xfId="1134"/>
    <cellStyle name="Normal 184 6" xfId="1135"/>
    <cellStyle name="Normal 184 7" xfId="1136"/>
    <cellStyle name="Normal 184 8" xfId="1137"/>
    <cellStyle name="Normal 184 9" xfId="1138"/>
    <cellStyle name="Normal 185" xfId="1139"/>
    <cellStyle name="Normal 185 10" xfId="1140"/>
    <cellStyle name="Normal 185 11" xfId="4037"/>
    <cellStyle name="Normal 185 12" xfId="4038"/>
    <cellStyle name="Normal 185 13" xfId="4039"/>
    <cellStyle name="Normal 185 14" xfId="4040"/>
    <cellStyle name="Normal 185 15" xfId="4041"/>
    <cellStyle name="Normal 185 16" xfId="4042"/>
    <cellStyle name="Normal 185 17" xfId="4043"/>
    <cellStyle name="Normal 185 18" xfId="4044"/>
    <cellStyle name="Normal 185 19" xfId="4045"/>
    <cellStyle name="Normal 185 2" xfId="1141"/>
    <cellStyle name="Normal 185 3" xfId="1142"/>
    <cellStyle name="Normal 185 4" xfId="1143"/>
    <cellStyle name="Normal 185 5" xfId="1144"/>
    <cellStyle name="Normal 185 6" xfId="1145"/>
    <cellStyle name="Normal 185 7" xfId="1146"/>
    <cellStyle name="Normal 185 8" xfId="1147"/>
    <cellStyle name="Normal 185 9" xfId="1148"/>
    <cellStyle name="Normal 186" xfId="1149"/>
    <cellStyle name="Normal 186 10" xfId="1150"/>
    <cellStyle name="Normal 186 11" xfId="4046"/>
    <cellStyle name="Normal 186 12" xfId="4047"/>
    <cellStyle name="Normal 186 13" xfId="4048"/>
    <cellStyle name="Normal 186 14" xfId="4049"/>
    <cellStyle name="Normal 186 15" xfId="4050"/>
    <cellStyle name="Normal 186 16" xfId="4051"/>
    <cellStyle name="Normal 186 17" xfId="4052"/>
    <cellStyle name="Normal 186 18" xfId="4053"/>
    <cellStyle name="Normal 186 19" xfId="4054"/>
    <cellStyle name="Normal 186 2" xfId="1151"/>
    <cellStyle name="Normal 186 3" xfId="1152"/>
    <cellStyle name="Normal 186 4" xfId="1153"/>
    <cellStyle name="Normal 186 5" xfId="1154"/>
    <cellStyle name="Normal 186 6" xfId="1155"/>
    <cellStyle name="Normal 186 7" xfId="1156"/>
    <cellStyle name="Normal 186 8" xfId="1157"/>
    <cellStyle name="Normal 186 9" xfId="1158"/>
    <cellStyle name="Normal 187" xfId="1159"/>
    <cellStyle name="Normal 187 10" xfId="1160"/>
    <cellStyle name="Normal 187 11" xfId="4055"/>
    <cellStyle name="Normal 187 12" xfId="4056"/>
    <cellStyle name="Normal 187 13" xfId="4057"/>
    <cellStyle name="Normal 187 14" xfId="4058"/>
    <cellStyle name="Normal 187 15" xfId="4059"/>
    <cellStyle name="Normal 187 16" xfId="4060"/>
    <cellStyle name="Normal 187 17" xfId="4061"/>
    <cellStyle name="Normal 187 18" xfId="4062"/>
    <cellStyle name="Normal 187 19" xfId="4063"/>
    <cellStyle name="Normal 187 2" xfId="1161"/>
    <cellStyle name="Normal 187 3" xfId="1162"/>
    <cellStyle name="Normal 187 4" xfId="1163"/>
    <cellStyle name="Normal 187 5" xfId="1164"/>
    <cellStyle name="Normal 187 6" xfId="1165"/>
    <cellStyle name="Normal 187 7" xfId="1166"/>
    <cellStyle name="Normal 187 8" xfId="1167"/>
    <cellStyle name="Normal 187 9" xfId="1168"/>
    <cellStyle name="Normal 188" xfId="1169"/>
    <cellStyle name="Normal 188 10" xfId="1170"/>
    <cellStyle name="Normal 188 11" xfId="4064"/>
    <cellStyle name="Normal 188 12" xfId="4065"/>
    <cellStyle name="Normal 188 13" xfId="4066"/>
    <cellStyle name="Normal 188 14" xfId="4067"/>
    <cellStyle name="Normal 188 15" xfId="4068"/>
    <cellStyle name="Normal 188 16" xfId="4069"/>
    <cellStyle name="Normal 188 17" xfId="4070"/>
    <cellStyle name="Normal 188 18" xfId="4071"/>
    <cellStyle name="Normal 188 19" xfId="4072"/>
    <cellStyle name="Normal 188 2" xfId="1171"/>
    <cellStyle name="Normal 188 3" xfId="1172"/>
    <cellStyle name="Normal 188 4" xfId="1173"/>
    <cellStyle name="Normal 188 5" xfId="1174"/>
    <cellStyle name="Normal 188 6" xfId="1175"/>
    <cellStyle name="Normal 188 7" xfId="1176"/>
    <cellStyle name="Normal 188 8" xfId="1177"/>
    <cellStyle name="Normal 188 9" xfId="1178"/>
    <cellStyle name="Normal 189" xfId="1179"/>
    <cellStyle name="Normal 189 10" xfId="1180"/>
    <cellStyle name="Normal 189 11" xfId="4073"/>
    <cellStyle name="Normal 189 12" xfId="4074"/>
    <cellStyle name="Normal 189 13" xfId="4075"/>
    <cellStyle name="Normal 189 14" xfId="4076"/>
    <cellStyle name="Normal 189 15" xfId="4077"/>
    <cellStyle name="Normal 189 16" xfId="4078"/>
    <cellStyle name="Normal 189 17" xfId="4079"/>
    <cellStyle name="Normal 189 18" xfId="4080"/>
    <cellStyle name="Normal 189 19" xfId="4081"/>
    <cellStyle name="Normal 189 2" xfId="1181"/>
    <cellStyle name="Normal 189 3" xfId="1182"/>
    <cellStyle name="Normal 189 4" xfId="1183"/>
    <cellStyle name="Normal 189 5" xfId="1184"/>
    <cellStyle name="Normal 189 6" xfId="1185"/>
    <cellStyle name="Normal 189 7" xfId="1186"/>
    <cellStyle name="Normal 189 8" xfId="1187"/>
    <cellStyle name="Normal 189 9" xfId="1188"/>
    <cellStyle name="Normal 19" xfId="1189"/>
    <cellStyle name="Normal 19 10" xfId="1190"/>
    <cellStyle name="Normal 19 11" xfId="4082"/>
    <cellStyle name="Normal 19 12" xfId="4083"/>
    <cellStyle name="Normal 19 13" xfId="4084"/>
    <cellStyle name="Normal 19 14" xfId="4085"/>
    <cellStyle name="Normal 19 15" xfId="4086"/>
    <cellStyle name="Normal 19 16" xfId="4087"/>
    <cellStyle name="Normal 19 17" xfId="4088"/>
    <cellStyle name="Normal 19 18" xfId="4089"/>
    <cellStyle name="Normal 19 19" xfId="4090"/>
    <cellStyle name="Normal 19 2" xfId="1191"/>
    <cellStyle name="Normal 19 3" xfId="1192"/>
    <cellStyle name="Normal 19 4" xfId="1193"/>
    <cellStyle name="Normal 19 5" xfId="1194"/>
    <cellStyle name="Normal 19 6" xfId="1195"/>
    <cellStyle name="Normal 19 7" xfId="1196"/>
    <cellStyle name="Normal 19 8" xfId="1197"/>
    <cellStyle name="Normal 19 9" xfId="1198"/>
    <cellStyle name="Normal 190" xfId="1199"/>
    <cellStyle name="Normal 190 10" xfId="1200"/>
    <cellStyle name="Normal 190 11" xfId="4091"/>
    <cellStyle name="Normal 190 12" xfId="4092"/>
    <cellStyle name="Normal 190 13" xfId="4093"/>
    <cellStyle name="Normal 190 14" xfId="4094"/>
    <cellStyle name="Normal 190 15" xfId="4095"/>
    <cellStyle name="Normal 190 16" xfId="4096"/>
    <cellStyle name="Normal 190 17" xfId="4097"/>
    <cellStyle name="Normal 190 18" xfId="4098"/>
    <cellStyle name="Normal 190 19" xfId="4099"/>
    <cellStyle name="Normal 190 2" xfId="1201"/>
    <cellStyle name="Normal 190 3" xfId="1202"/>
    <cellStyle name="Normal 190 4" xfId="1203"/>
    <cellStyle name="Normal 190 5" xfId="1204"/>
    <cellStyle name="Normal 190 6" xfId="1205"/>
    <cellStyle name="Normal 190 7" xfId="1206"/>
    <cellStyle name="Normal 190 8" xfId="1207"/>
    <cellStyle name="Normal 190 9" xfId="1208"/>
    <cellStyle name="Normal 191" xfId="1209"/>
    <cellStyle name="Normal 191 10" xfId="1210"/>
    <cellStyle name="Normal 191 11" xfId="4100"/>
    <cellStyle name="Normal 191 12" xfId="4101"/>
    <cellStyle name="Normal 191 13" xfId="4102"/>
    <cellStyle name="Normal 191 14" xfId="4103"/>
    <cellStyle name="Normal 191 15" xfId="4104"/>
    <cellStyle name="Normal 191 16" xfId="4105"/>
    <cellStyle name="Normal 191 17" xfId="4106"/>
    <cellStyle name="Normal 191 18" xfId="4107"/>
    <cellStyle name="Normal 191 19" xfId="4108"/>
    <cellStyle name="Normal 191 2" xfId="1211"/>
    <cellStyle name="Normal 191 3" xfId="1212"/>
    <cellStyle name="Normal 191 4" xfId="1213"/>
    <cellStyle name="Normal 191 5" xfId="1214"/>
    <cellStyle name="Normal 191 6" xfId="1215"/>
    <cellStyle name="Normal 191 7" xfId="1216"/>
    <cellStyle name="Normal 191 8" xfId="1217"/>
    <cellStyle name="Normal 191 9" xfId="1218"/>
    <cellStyle name="Normal 192" xfId="1219"/>
    <cellStyle name="Normal 192 10" xfId="1220"/>
    <cellStyle name="Normal 192 11" xfId="4109"/>
    <cellStyle name="Normal 192 12" xfId="4110"/>
    <cellStyle name="Normal 192 13" xfId="4111"/>
    <cellStyle name="Normal 192 14" xfId="4112"/>
    <cellStyle name="Normal 192 15" xfId="4113"/>
    <cellStyle name="Normal 192 16" xfId="4114"/>
    <cellStyle name="Normal 192 17" xfId="4115"/>
    <cellStyle name="Normal 192 18" xfId="4116"/>
    <cellStyle name="Normal 192 19" xfId="4117"/>
    <cellStyle name="Normal 192 2" xfId="1221"/>
    <cellStyle name="Normal 192 3" xfId="1222"/>
    <cellStyle name="Normal 192 4" xfId="1223"/>
    <cellStyle name="Normal 192 5" xfId="1224"/>
    <cellStyle name="Normal 192 6" xfId="1225"/>
    <cellStyle name="Normal 192 7" xfId="1226"/>
    <cellStyle name="Normal 192 8" xfId="1227"/>
    <cellStyle name="Normal 192 9" xfId="1228"/>
    <cellStyle name="Normal 193" xfId="1229"/>
    <cellStyle name="Normal 193 10" xfId="1230"/>
    <cellStyle name="Normal 193 11" xfId="4118"/>
    <cellStyle name="Normal 193 12" xfId="4119"/>
    <cellStyle name="Normal 193 13" xfId="4120"/>
    <cellStyle name="Normal 193 14" xfId="4121"/>
    <cellStyle name="Normal 193 15" xfId="4122"/>
    <cellStyle name="Normal 193 16" xfId="4123"/>
    <cellStyle name="Normal 193 17" xfId="4124"/>
    <cellStyle name="Normal 193 18" xfId="4125"/>
    <cellStyle name="Normal 193 19" xfId="4126"/>
    <cellStyle name="Normal 193 2" xfId="1231"/>
    <cellStyle name="Normal 193 3" xfId="1232"/>
    <cellStyle name="Normal 193 4" xfId="1233"/>
    <cellStyle name="Normal 193 5" xfId="1234"/>
    <cellStyle name="Normal 193 6" xfId="1235"/>
    <cellStyle name="Normal 193 7" xfId="1236"/>
    <cellStyle name="Normal 193 8" xfId="1237"/>
    <cellStyle name="Normal 193 9" xfId="1238"/>
    <cellStyle name="Normal 194" xfId="1239"/>
    <cellStyle name="Normal 194 10" xfId="1240"/>
    <cellStyle name="Normal 194 11" xfId="4127"/>
    <cellStyle name="Normal 194 12" xfId="4128"/>
    <cellStyle name="Normal 194 13" xfId="4129"/>
    <cellStyle name="Normal 194 14" xfId="4130"/>
    <cellStyle name="Normal 194 15" xfId="4131"/>
    <cellStyle name="Normal 194 16" xfId="4132"/>
    <cellStyle name="Normal 194 17" xfId="4133"/>
    <cellStyle name="Normal 194 18" xfId="4134"/>
    <cellStyle name="Normal 194 19" xfId="4135"/>
    <cellStyle name="Normal 194 2" xfId="1241"/>
    <cellStyle name="Normal 194 3" xfId="1242"/>
    <cellStyle name="Normal 194 4" xfId="1243"/>
    <cellStyle name="Normal 194 5" xfId="1244"/>
    <cellStyle name="Normal 194 6" xfId="1245"/>
    <cellStyle name="Normal 194 7" xfId="1246"/>
    <cellStyle name="Normal 194 8" xfId="1247"/>
    <cellStyle name="Normal 194 9" xfId="1248"/>
    <cellStyle name="Normal 195" xfId="1249"/>
    <cellStyle name="Normal 195 10" xfId="1250"/>
    <cellStyle name="Normal 195 11" xfId="4136"/>
    <cellStyle name="Normal 195 12" xfId="4137"/>
    <cellStyle name="Normal 195 13" xfId="4138"/>
    <cellStyle name="Normal 195 14" xfId="4139"/>
    <cellStyle name="Normal 195 15" xfId="4140"/>
    <cellStyle name="Normal 195 16" xfId="4141"/>
    <cellStyle name="Normal 195 17" xfId="4142"/>
    <cellStyle name="Normal 195 18" xfId="4143"/>
    <cellStyle name="Normal 195 19" xfId="4144"/>
    <cellStyle name="Normal 195 2" xfId="1251"/>
    <cellStyle name="Normal 195 3" xfId="1252"/>
    <cellStyle name="Normal 195 4" xfId="1253"/>
    <cellStyle name="Normal 195 5" xfId="1254"/>
    <cellStyle name="Normal 195 6" xfId="1255"/>
    <cellStyle name="Normal 195 7" xfId="1256"/>
    <cellStyle name="Normal 195 8" xfId="1257"/>
    <cellStyle name="Normal 195 9" xfId="1258"/>
    <cellStyle name="Normal 196" xfId="1259"/>
    <cellStyle name="Normal 196 10" xfId="1260"/>
    <cellStyle name="Normal 196 11" xfId="4145"/>
    <cellStyle name="Normal 196 12" xfId="4146"/>
    <cellStyle name="Normal 196 13" xfId="4147"/>
    <cellStyle name="Normal 196 14" xfId="4148"/>
    <cellStyle name="Normal 196 15" xfId="4149"/>
    <cellStyle name="Normal 196 16" xfId="4150"/>
    <cellStyle name="Normal 196 17" xfId="4151"/>
    <cellStyle name="Normal 196 18" xfId="4152"/>
    <cellStyle name="Normal 196 19" xfId="4153"/>
    <cellStyle name="Normal 196 2" xfId="1261"/>
    <cellStyle name="Normal 196 3" xfId="1262"/>
    <cellStyle name="Normal 196 4" xfId="1263"/>
    <cellStyle name="Normal 196 5" xfId="1264"/>
    <cellStyle name="Normal 196 6" xfId="1265"/>
    <cellStyle name="Normal 196 7" xfId="1266"/>
    <cellStyle name="Normal 196 8" xfId="1267"/>
    <cellStyle name="Normal 196 9" xfId="1268"/>
    <cellStyle name="Normal 197" xfId="1269"/>
    <cellStyle name="Normal 197 10" xfId="1270"/>
    <cellStyle name="Normal 197 11" xfId="4154"/>
    <cellStyle name="Normal 197 12" xfId="4155"/>
    <cellStyle name="Normal 197 13" xfId="4156"/>
    <cellStyle name="Normal 197 14" xfId="4157"/>
    <cellStyle name="Normal 197 15" xfId="4158"/>
    <cellStyle name="Normal 197 16" xfId="4159"/>
    <cellStyle name="Normal 197 17" xfId="4160"/>
    <cellStyle name="Normal 197 18" xfId="4161"/>
    <cellStyle name="Normal 197 19" xfId="4162"/>
    <cellStyle name="Normal 197 2" xfId="1271"/>
    <cellStyle name="Normal 197 3" xfId="1272"/>
    <cellStyle name="Normal 197 4" xfId="1273"/>
    <cellStyle name="Normal 197 5" xfId="1274"/>
    <cellStyle name="Normal 197 6" xfId="1275"/>
    <cellStyle name="Normal 197 7" xfId="1276"/>
    <cellStyle name="Normal 197 8" xfId="1277"/>
    <cellStyle name="Normal 197 9" xfId="1278"/>
    <cellStyle name="Normal 198" xfId="1279"/>
    <cellStyle name="Normal 198 10" xfId="1280"/>
    <cellStyle name="Normal 198 11" xfId="4163"/>
    <cellStyle name="Normal 198 12" xfId="4164"/>
    <cellStyle name="Normal 198 13" xfId="4165"/>
    <cellStyle name="Normal 198 14" xfId="4166"/>
    <cellStyle name="Normal 198 15" xfId="4167"/>
    <cellStyle name="Normal 198 16" xfId="4168"/>
    <cellStyle name="Normal 198 17" xfId="4169"/>
    <cellStyle name="Normal 198 18" xfId="4170"/>
    <cellStyle name="Normal 198 19" xfId="4171"/>
    <cellStyle name="Normal 198 2" xfId="1281"/>
    <cellStyle name="Normal 198 3" xfId="1282"/>
    <cellStyle name="Normal 198 4" xfId="1283"/>
    <cellStyle name="Normal 198 5" xfId="1284"/>
    <cellStyle name="Normal 198 6" xfId="1285"/>
    <cellStyle name="Normal 198 7" xfId="1286"/>
    <cellStyle name="Normal 198 8" xfId="1287"/>
    <cellStyle name="Normal 198 9" xfId="1288"/>
    <cellStyle name="Normal 199" xfId="1289"/>
    <cellStyle name="Normal 199 10" xfId="1290"/>
    <cellStyle name="Normal 199 11" xfId="4172"/>
    <cellStyle name="Normal 199 12" xfId="4173"/>
    <cellStyle name="Normal 199 13" xfId="4174"/>
    <cellStyle name="Normal 199 14" xfId="4175"/>
    <cellStyle name="Normal 199 15" xfId="4176"/>
    <cellStyle name="Normal 199 16" xfId="4177"/>
    <cellStyle name="Normal 199 17" xfId="4178"/>
    <cellStyle name="Normal 199 18" xfId="4179"/>
    <cellStyle name="Normal 199 19" xfId="4180"/>
    <cellStyle name="Normal 199 2" xfId="1291"/>
    <cellStyle name="Normal 199 3" xfId="1292"/>
    <cellStyle name="Normal 199 4" xfId="1293"/>
    <cellStyle name="Normal 199 5" xfId="1294"/>
    <cellStyle name="Normal 199 6" xfId="1295"/>
    <cellStyle name="Normal 199 7" xfId="1296"/>
    <cellStyle name="Normal 199 8" xfId="1297"/>
    <cellStyle name="Normal 199 9" xfId="1298"/>
    <cellStyle name="Normal 2" xfId="1299"/>
    <cellStyle name="Normal 2 10" xfId="1300"/>
    <cellStyle name="Normal 2 11" xfId="1301"/>
    <cellStyle name="Normal 2 12" xfId="1302"/>
    <cellStyle name="Normal 2 13" xfId="1303"/>
    <cellStyle name="Normal 2 14" xfId="1304"/>
    <cellStyle name="Normal 2 15" xfId="1305"/>
    <cellStyle name="Normal 2 16" xfId="4181"/>
    <cellStyle name="Normal 2 16 2" xfId="4182"/>
    <cellStyle name="Normal 2 16 2 2" xfId="4183"/>
    <cellStyle name="Normal 2 16 2 3" xfId="4184"/>
    <cellStyle name="Normal 2 16 2 4" xfId="4185"/>
    <cellStyle name="Normal 2 16 3" xfId="4186"/>
    <cellStyle name="Normal 2 16 4" xfId="4187"/>
    <cellStyle name="Normal 2 16 5" xfId="4188"/>
    <cellStyle name="Normal 2 17" xfId="4189"/>
    <cellStyle name="Normal 2 18" xfId="4190"/>
    <cellStyle name="Normal 2 19" xfId="4191"/>
    <cellStyle name="Normal 2 2" xfId="1306"/>
    <cellStyle name="Normal 2 2 10" xfId="1307"/>
    <cellStyle name="Normal 2 2 11" xfId="1308"/>
    <cellStyle name="Normal 2 2 12" xfId="1309"/>
    <cellStyle name="Normal 2 2 13" xfId="1310"/>
    <cellStyle name="Normal 2 2 14" xfId="1311"/>
    <cellStyle name="Normal 2 2 15" xfId="1312"/>
    <cellStyle name="Normal 2 2 16" xfId="1313"/>
    <cellStyle name="Normal 2 2 17" xfId="4192"/>
    <cellStyle name="Normal 2 2 17 2" xfId="4193"/>
    <cellStyle name="Normal 2 2 17 3" xfId="4194"/>
    <cellStyle name="Normal 2 2 18" xfId="4195"/>
    <cellStyle name="Normal 2 2 19" xfId="4196"/>
    <cellStyle name="Normal 2 2 2" xfId="1314"/>
    <cellStyle name="Normal 2 2 2 10" xfId="1315"/>
    <cellStyle name="Normal 2 2 2 11" xfId="4197"/>
    <cellStyle name="Normal 2 2 2 12" xfId="4198"/>
    <cellStyle name="Normal 2 2 2 13" xfId="4199"/>
    <cellStyle name="Normal 2 2 2 14" xfId="4200"/>
    <cellStyle name="Normal 2 2 2 15" xfId="4201"/>
    <cellStyle name="Normal 2 2 2 16" xfId="4202"/>
    <cellStyle name="Normal 2 2 2 17" xfId="4203"/>
    <cellStyle name="Normal 2 2 2 18" xfId="4204"/>
    <cellStyle name="Normal 2 2 2 19" xfId="4205"/>
    <cellStyle name="Normal 2 2 2 2" xfId="1316"/>
    <cellStyle name="Normal 2 2 2 3" xfId="1317"/>
    <cellStyle name="Normal 2 2 2 4" xfId="1318"/>
    <cellStyle name="Normal 2 2 2 5" xfId="1319"/>
    <cellStyle name="Normal 2 2 2 6" xfId="1320"/>
    <cellStyle name="Normal 2 2 2 7" xfId="1321"/>
    <cellStyle name="Normal 2 2 2 8" xfId="1322"/>
    <cellStyle name="Normal 2 2 2 9" xfId="1323"/>
    <cellStyle name="Normal 2 2 20" xfId="4206"/>
    <cellStyle name="Normal 2 2 21" xfId="4207"/>
    <cellStyle name="Normal 2 2 22" xfId="4208"/>
    <cellStyle name="Normal 2 2 23" xfId="4209"/>
    <cellStyle name="Normal 2 2 24" xfId="4210"/>
    <cellStyle name="Normal 2 2 25" xfId="4211"/>
    <cellStyle name="Normal 2 2 3" xfId="1324"/>
    <cellStyle name="Normal 2 2 3 10" xfId="1325"/>
    <cellStyle name="Normal 2 2 3 11" xfId="4212"/>
    <cellStyle name="Normal 2 2 3 12" xfId="4213"/>
    <cellStyle name="Normal 2 2 3 13" xfId="4214"/>
    <cellStyle name="Normal 2 2 3 14" xfId="4215"/>
    <cellStyle name="Normal 2 2 3 15" xfId="4216"/>
    <cellStyle name="Normal 2 2 3 16" xfId="4217"/>
    <cellStyle name="Normal 2 2 3 17" xfId="4218"/>
    <cellStyle name="Normal 2 2 3 18" xfId="4219"/>
    <cellStyle name="Normal 2 2 3 19" xfId="4220"/>
    <cellStyle name="Normal 2 2 3 2" xfId="1326"/>
    <cellStyle name="Normal 2 2 3 3" xfId="1327"/>
    <cellStyle name="Normal 2 2 3 4" xfId="1328"/>
    <cellStyle name="Normal 2 2 3 5" xfId="1329"/>
    <cellStyle name="Normal 2 2 3 6" xfId="1330"/>
    <cellStyle name="Normal 2 2 3 7" xfId="1331"/>
    <cellStyle name="Normal 2 2 3 8" xfId="1332"/>
    <cellStyle name="Normal 2 2 3 9" xfId="1333"/>
    <cellStyle name="Normal 2 2 4" xfId="1334"/>
    <cellStyle name="Normal 2 2 4 10" xfId="1335"/>
    <cellStyle name="Normal 2 2 4 11" xfId="4221"/>
    <cellStyle name="Normal 2 2 4 12" xfId="4222"/>
    <cellStyle name="Normal 2 2 4 13" xfId="4223"/>
    <cellStyle name="Normal 2 2 4 14" xfId="4224"/>
    <cellStyle name="Normal 2 2 4 15" xfId="4225"/>
    <cellStyle name="Normal 2 2 4 16" xfId="4226"/>
    <cellStyle name="Normal 2 2 4 17" xfId="4227"/>
    <cellStyle name="Normal 2 2 4 18" xfId="4228"/>
    <cellStyle name="Normal 2 2 4 19" xfId="4229"/>
    <cellStyle name="Normal 2 2 4 2" xfId="1336"/>
    <cellStyle name="Normal 2 2 4 3" xfId="1337"/>
    <cellStyle name="Normal 2 2 4 4" xfId="1338"/>
    <cellStyle name="Normal 2 2 4 5" xfId="1339"/>
    <cellStyle name="Normal 2 2 4 6" xfId="1340"/>
    <cellStyle name="Normal 2 2 4 7" xfId="1341"/>
    <cellStyle name="Normal 2 2 4 8" xfId="1342"/>
    <cellStyle name="Normal 2 2 4 9" xfId="1343"/>
    <cellStyle name="Normal 2 2 5" xfId="1344"/>
    <cellStyle name="Normal 2 2 5 10" xfId="1345"/>
    <cellStyle name="Normal 2 2 5 11" xfId="4230"/>
    <cellStyle name="Normal 2 2 5 12" xfId="4231"/>
    <cellStyle name="Normal 2 2 5 13" xfId="4232"/>
    <cellStyle name="Normal 2 2 5 14" xfId="4233"/>
    <cellStyle name="Normal 2 2 5 15" xfId="4234"/>
    <cellStyle name="Normal 2 2 5 16" xfId="4235"/>
    <cellStyle name="Normal 2 2 5 17" xfId="4236"/>
    <cellStyle name="Normal 2 2 5 18" xfId="4237"/>
    <cellStyle name="Normal 2 2 5 19" xfId="4238"/>
    <cellStyle name="Normal 2 2 5 2" xfId="1346"/>
    <cellStyle name="Normal 2 2 5 3" xfId="1347"/>
    <cellStyle name="Normal 2 2 5 4" xfId="1348"/>
    <cellStyle name="Normal 2 2 5 5" xfId="1349"/>
    <cellStyle name="Normal 2 2 5 6" xfId="1350"/>
    <cellStyle name="Normal 2 2 5 7" xfId="1351"/>
    <cellStyle name="Normal 2 2 5 8" xfId="1352"/>
    <cellStyle name="Normal 2 2 5 9" xfId="1353"/>
    <cellStyle name="Normal 2 2 6" xfId="1354"/>
    <cellStyle name="Normal 2 2 6 10" xfId="1355"/>
    <cellStyle name="Normal 2 2 6 11" xfId="4239"/>
    <cellStyle name="Normal 2 2 6 12" xfId="4240"/>
    <cellStyle name="Normal 2 2 6 13" xfId="4241"/>
    <cellStyle name="Normal 2 2 6 14" xfId="4242"/>
    <cellStyle name="Normal 2 2 6 15" xfId="4243"/>
    <cellStyle name="Normal 2 2 6 16" xfId="4244"/>
    <cellStyle name="Normal 2 2 6 17" xfId="4245"/>
    <cellStyle name="Normal 2 2 6 18" xfId="4246"/>
    <cellStyle name="Normal 2 2 6 19" xfId="4247"/>
    <cellStyle name="Normal 2 2 6 2" xfId="1356"/>
    <cellStyle name="Normal 2 2 6 3" xfId="1357"/>
    <cellStyle name="Normal 2 2 6 4" xfId="1358"/>
    <cellStyle name="Normal 2 2 6 5" xfId="1359"/>
    <cellStyle name="Normal 2 2 6 6" xfId="1360"/>
    <cellStyle name="Normal 2 2 6 7" xfId="1361"/>
    <cellStyle name="Normal 2 2 6 8" xfId="1362"/>
    <cellStyle name="Normal 2 2 6 9" xfId="1363"/>
    <cellStyle name="Normal 2 2 7" xfId="1364"/>
    <cellStyle name="Normal 2 2 7 10" xfId="1365"/>
    <cellStyle name="Normal 2 2 7 11" xfId="4248"/>
    <cellStyle name="Normal 2 2 7 12" xfId="4249"/>
    <cellStyle name="Normal 2 2 7 13" xfId="4250"/>
    <cellStyle name="Normal 2 2 7 14" xfId="4251"/>
    <cellStyle name="Normal 2 2 7 15" xfId="4252"/>
    <cellStyle name="Normal 2 2 7 16" xfId="4253"/>
    <cellStyle name="Normal 2 2 7 17" xfId="4254"/>
    <cellStyle name="Normal 2 2 7 18" xfId="4255"/>
    <cellStyle name="Normal 2 2 7 19" xfId="4256"/>
    <cellStyle name="Normal 2 2 7 2" xfId="1366"/>
    <cellStyle name="Normal 2 2 7 3" xfId="1367"/>
    <cellStyle name="Normal 2 2 7 4" xfId="1368"/>
    <cellStyle name="Normal 2 2 7 5" xfId="1369"/>
    <cellStyle name="Normal 2 2 7 6" xfId="1370"/>
    <cellStyle name="Normal 2 2 7 7" xfId="1371"/>
    <cellStyle name="Normal 2 2 7 8" xfId="1372"/>
    <cellStyle name="Normal 2 2 7 9" xfId="1373"/>
    <cellStyle name="Normal 2 2 8" xfId="1374"/>
    <cellStyle name="Normal 2 2 9" xfId="1375"/>
    <cellStyle name="Normal 2 20" xfId="4257"/>
    <cellStyle name="Normal 2 21" xfId="4258"/>
    <cellStyle name="Normal 2 22" xfId="4259"/>
    <cellStyle name="Normal 2 3" xfId="1376"/>
    <cellStyle name="Normal 2 3 10" xfId="1377"/>
    <cellStyle name="Normal 2 3 11" xfId="4260"/>
    <cellStyle name="Normal 2 3 11 2" xfId="4261"/>
    <cellStyle name="Normal 2 3 11 3" xfId="4262"/>
    <cellStyle name="Normal 2 3 12" xfId="4263"/>
    <cellStyle name="Normal 2 3 13" xfId="4264"/>
    <cellStyle name="Normal 2 3 14" xfId="4265"/>
    <cellStyle name="Normal 2 3 15" xfId="4266"/>
    <cellStyle name="Normal 2 3 16" xfId="4267"/>
    <cellStyle name="Normal 2 3 17" xfId="4268"/>
    <cellStyle name="Normal 2 3 18" xfId="4269"/>
    <cellStyle name="Normal 2 3 19" xfId="4270"/>
    <cellStyle name="Normal 2 3 2" xfId="1378"/>
    <cellStyle name="Normal 2 3 3" xfId="1379"/>
    <cellStyle name="Normal 2 3 4" xfId="1380"/>
    <cellStyle name="Normal 2 3 5" xfId="1381"/>
    <cellStyle name="Normal 2 3 6" xfId="1382"/>
    <cellStyle name="Normal 2 3 7" xfId="1383"/>
    <cellStyle name="Normal 2 3 8" xfId="1384"/>
    <cellStyle name="Normal 2 3 9" xfId="1385"/>
    <cellStyle name="Normal 2 4" xfId="1386"/>
    <cellStyle name="Normal 2 4 10" xfId="1387"/>
    <cellStyle name="Normal 2 4 11" xfId="4271"/>
    <cellStyle name="Normal 2 4 12" xfId="4272"/>
    <cellStyle name="Normal 2 4 13" xfId="4273"/>
    <cellStyle name="Normal 2 4 14" xfId="4274"/>
    <cellStyle name="Normal 2 4 15" xfId="4275"/>
    <cellStyle name="Normal 2 4 16" xfId="4276"/>
    <cellStyle name="Normal 2 4 17" xfId="4277"/>
    <cellStyle name="Normal 2 4 18" xfId="4278"/>
    <cellStyle name="Normal 2 4 19" xfId="4279"/>
    <cellStyle name="Normal 2 4 2" xfId="1388"/>
    <cellStyle name="Normal 2 4 3" xfId="1389"/>
    <cellStyle name="Normal 2 4 4" xfId="1390"/>
    <cellStyle name="Normal 2 4 5" xfId="1391"/>
    <cellStyle name="Normal 2 4 6" xfId="1392"/>
    <cellStyle name="Normal 2 4 7" xfId="1393"/>
    <cellStyle name="Normal 2 4 8" xfId="1394"/>
    <cellStyle name="Normal 2 4 9" xfId="1395"/>
    <cellStyle name="Normal 2 5" xfId="1396"/>
    <cellStyle name="Normal 2 5 10" xfId="1397"/>
    <cellStyle name="Normal 2 5 11" xfId="4280"/>
    <cellStyle name="Normal 2 5 12" xfId="4281"/>
    <cellStyle name="Normal 2 5 13" xfId="4282"/>
    <cellStyle name="Normal 2 5 14" xfId="4283"/>
    <cellStyle name="Normal 2 5 15" xfId="4284"/>
    <cellStyle name="Normal 2 5 16" xfId="4285"/>
    <cellStyle name="Normal 2 5 17" xfId="4286"/>
    <cellStyle name="Normal 2 5 18" xfId="4287"/>
    <cellStyle name="Normal 2 5 19" xfId="4288"/>
    <cellStyle name="Normal 2 5 2" xfId="1398"/>
    <cellStyle name="Normal 2 5 3" xfId="1399"/>
    <cellStyle name="Normal 2 5 4" xfId="1400"/>
    <cellStyle name="Normal 2 5 5" xfId="1401"/>
    <cellStyle name="Normal 2 5 6" xfId="1402"/>
    <cellStyle name="Normal 2 5 7" xfId="1403"/>
    <cellStyle name="Normal 2 5 8" xfId="1404"/>
    <cellStyle name="Normal 2 5 9" xfId="1405"/>
    <cellStyle name="Normal 2 6" xfId="1406"/>
    <cellStyle name="Normal 2 6 10" xfId="1407"/>
    <cellStyle name="Normal 2 6 11" xfId="4289"/>
    <cellStyle name="Normal 2 6 12" xfId="4290"/>
    <cellStyle name="Normal 2 6 13" xfId="4291"/>
    <cellStyle name="Normal 2 6 14" xfId="4292"/>
    <cellStyle name="Normal 2 6 15" xfId="4293"/>
    <cellStyle name="Normal 2 6 16" xfId="4294"/>
    <cellStyle name="Normal 2 6 17" xfId="4295"/>
    <cellStyle name="Normal 2 6 18" xfId="4296"/>
    <cellStyle name="Normal 2 6 19" xfId="4297"/>
    <cellStyle name="Normal 2 6 2" xfId="1408"/>
    <cellStyle name="Normal 2 6 3" xfId="1409"/>
    <cellStyle name="Normal 2 6 4" xfId="1410"/>
    <cellStyle name="Normal 2 6 5" xfId="1411"/>
    <cellStyle name="Normal 2 6 6" xfId="1412"/>
    <cellStyle name="Normal 2 6 7" xfId="1413"/>
    <cellStyle name="Normal 2 6 8" xfId="1414"/>
    <cellStyle name="Normal 2 6 9" xfId="1415"/>
    <cellStyle name="Normal 2 7" xfId="1416"/>
    <cellStyle name="Normal 2 8" xfId="1417"/>
    <cellStyle name="Normal 2 9" xfId="1418"/>
    <cellStyle name="Normal 20" xfId="1419"/>
    <cellStyle name="Normal 20 10" xfId="1420"/>
    <cellStyle name="Normal 20 11" xfId="4298"/>
    <cellStyle name="Normal 20 12" xfId="4299"/>
    <cellStyle name="Normal 20 13" xfId="4300"/>
    <cellStyle name="Normal 20 14" xfId="4301"/>
    <cellStyle name="Normal 20 15" xfId="4302"/>
    <cellStyle name="Normal 20 16" xfId="4303"/>
    <cellStyle name="Normal 20 17" xfId="4304"/>
    <cellStyle name="Normal 20 18" xfId="4305"/>
    <cellStyle name="Normal 20 19" xfId="4306"/>
    <cellStyle name="Normal 20 2" xfId="1421"/>
    <cellStyle name="Normal 20 3" xfId="1422"/>
    <cellStyle name="Normal 20 4" xfId="1423"/>
    <cellStyle name="Normal 20 5" xfId="1424"/>
    <cellStyle name="Normal 20 6" xfId="1425"/>
    <cellStyle name="Normal 20 7" xfId="1426"/>
    <cellStyle name="Normal 20 8" xfId="1427"/>
    <cellStyle name="Normal 20 9" xfId="1428"/>
    <cellStyle name="Normal 200" xfId="1429"/>
    <cellStyle name="Normal 200 10" xfId="1430"/>
    <cellStyle name="Normal 200 11" xfId="4307"/>
    <cellStyle name="Normal 200 12" xfId="4308"/>
    <cellStyle name="Normal 200 13" xfId="4309"/>
    <cellStyle name="Normal 200 14" xfId="4310"/>
    <cellStyle name="Normal 200 15" xfId="4311"/>
    <cellStyle name="Normal 200 16" xfId="4312"/>
    <cellStyle name="Normal 200 17" xfId="4313"/>
    <cellStyle name="Normal 200 18" xfId="4314"/>
    <cellStyle name="Normal 200 19" xfId="4315"/>
    <cellStyle name="Normal 200 2" xfId="1431"/>
    <cellStyle name="Normal 200 3" xfId="1432"/>
    <cellStyle name="Normal 200 4" xfId="1433"/>
    <cellStyle name="Normal 200 5" xfId="1434"/>
    <cellStyle name="Normal 200 6" xfId="1435"/>
    <cellStyle name="Normal 200 7" xfId="1436"/>
    <cellStyle name="Normal 200 8" xfId="1437"/>
    <cellStyle name="Normal 200 9" xfId="1438"/>
    <cellStyle name="Normal 201" xfId="1439"/>
    <cellStyle name="Normal 201 10" xfId="1440"/>
    <cellStyle name="Normal 201 11" xfId="4316"/>
    <cellStyle name="Normal 201 12" xfId="4317"/>
    <cellStyle name="Normal 201 13" xfId="4318"/>
    <cellStyle name="Normal 201 14" xfId="4319"/>
    <cellStyle name="Normal 201 15" xfId="4320"/>
    <cellStyle name="Normal 201 16" xfId="4321"/>
    <cellStyle name="Normal 201 17" xfId="4322"/>
    <cellStyle name="Normal 201 18" xfId="4323"/>
    <cellStyle name="Normal 201 19" xfId="4324"/>
    <cellStyle name="Normal 201 2" xfId="1441"/>
    <cellStyle name="Normal 201 3" xfId="1442"/>
    <cellStyle name="Normal 201 4" xfId="1443"/>
    <cellStyle name="Normal 201 5" xfId="1444"/>
    <cellStyle name="Normal 201 6" xfId="1445"/>
    <cellStyle name="Normal 201 7" xfId="1446"/>
    <cellStyle name="Normal 201 8" xfId="1447"/>
    <cellStyle name="Normal 201 9" xfId="1448"/>
    <cellStyle name="Normal 202" xfId="1449"/>
    <cellStyle name="Normal 202 10" xfId="1450"/>
    <cellStyle name="Normal 202 11" xfId="4325"/>
    <cellStyle name="Normal 202 12" xfId="4326"/>
    <cellStyle name="Normal 202 13" xfId="4327"/>
    <cellStyle name="Normal 202 14" xfId="4328"/>
    <cellStyle name="Normal 202 15" xfId="4329"/>
    <cellStyle name="Normal 202 16" xfId="4330"/>
    <cellStyle name="Normal 202 17" xfId="4331"/>
    <cellStyle name="Normal 202 18" xfId="4332"/>
    <cellStyle name="Normal 202 19" xfId="4333"/>
    <cellStyle name="Normal 202 2" xfId="1451"/>
    <cellStyle name="Normal 202 3" xfId="1452"/>
    <cellStyle name="Normal 202 4" xfId="1453"/>
    <cellStyle name="Normal 202 5" xfId="1454"/>
    <cellStyle name="Normal 202 6" xfId="1455"/>
    <cellStyle name="Normal 202 7" xfId="1456"/>
    <cellStyle name="Normal 202 8" xfId="1457"/>
    <cellStyle name="Normal 202 9" xfId="1458"/>
    <cellStyle name="Normal 203" xfId="1459"/>
    <cellStyle name="Normal 203 10" xfId="1460"/>
    <cellStyle name="Normal 203 11" xfId="4334"/>
    <cellStyle name="Normal 203 12" xfId="4335"/>
    <cellStyle name="Normal 203 13" xfId="4336"/>
    <cellStyle name="Normal 203 14" xfId="4337"/>
    <cellStyle name="Normal 203 15" xfId="4338"/>
    <cellStyle name="Normal 203 16" xfId="4339"/>
    <cellStyle name="Normal 203 17" xfId="4340"/>
    <cellStyle name="Normal 203 18" xfId="4341"/>
    <cellStyle name="Normal 203 19" xfId="4342"/>
    <cellStyle name="Normal 203 2" xfId="1461"/>
    <cellStyle name="Normal 203 3" xfId="1462"/>
    <cellStyle name="Normal 203 4" xfId="1463"/>
    <cellStyle name="Normal 203 5" xfId="1464"/>
    <cellStyle name="Normal 203 6" xfId="1465"/>
    <cellStyle name="Normal 203 7" xfId="1466"/>
    <cellStyle name="Normal 203 8" xfId="1467"/>
    <cellStyle name="Normal 203 9" xfId="1468"/>
    <cellStyle name="Normal 204" xfId="1469"/>
    <cellStyle name="Normal 204 10" xfId="1470"/>
    <cellStyle name="Normal 204 11" xfId="4343"/>
    <cellStyle name="Normal 204 12" xfId="4344"/>
    <cellStyle name="Normal 204 13" xfId="4345"/>
    <cellStyle name="Normal 204 14" xfId="4346"/>
    <cellStyle name="Normal 204 15" xfId="4347"/>
    <cellStyle name="Normal 204 16" xfId="4348"/>
    <cellStyle name="Normal 204 17" xfId="4349"/>
    <cellStyle name="Normal 204 18" xfId="4350"/>
    <cellStyle name="Normal 204 19" xfId="4351"/>
    <cellStyle name="Normal 204 2" xfId="1471"/>
    <cellStyle name="Normal 204 3" xfId="1472"/>
    <cellStyle name="Normal 204 4" xfId="1473"/>
    <cellStyle name="Normal 204 5" xfId="1474"/>
    <cellStyle name="Normal 204 6" xfId="1475"/>
    <cellStyle name="Normal 204 7" xfId="1476"/>
    <cellStyle name="Normal 204 8" xfId="1477"/>
    <cellStyle name="Normal 204 9" xfId="1478"/>
    <cellStyle name="Normal 205" xfId="1479"/>
    <cellStyle name="Normal 205 10" xfId="1480"/>
    <cellStyle name="Normal 205 11" xfId="4352"/>
    <cellStyle name="Normal 205 12" xfId="4353"/>
    <cellStyle name="Normal 205 13" xfId="4354"/>
    <cellStyle name="Normal 205 14" xfId="4355"/>
    <cellStyle name="Normal 205 15" xfId="4356"/>
    <cellStyle name="Normal 205 16" xfId="4357"/>
    <cellStyle name="Normal 205 17" xfId="4358"/>
    <cellStyle name="Normal 205 18" xfId="4359"/>
    <cellStyle name="Normal 205 19" xfId="4360"/>
    <cellStyle name="Normal 205 2" xfId="1481"/>
    <cellStyle name="Normal 205 3" xfId="1482"/>
    <cellStyle name="Normal 205 4" xfId="1483"/>
    <cellStyle name="Normal 205 5" xfId="1484"/>
    <cellStyle name="Normal 205 6" xfId="1485"/>
    <cellStyle name="Normal 205 7" xfId="1486"/>
    <cellStyle name="Normal 205 8" xfId="1487"/>
    <cellStyle name="Normal 205 9" xfId="1488"/>
    <cellStyle name="Normal 206" xfId="1489"/>
    <cellStyle name="Normal 206 10" xfId="1490"/>
    <cellStyle name="Normal 206 11" xfId="4361"/>
    <cellStyle name="Normal 206 12" xfId="4362"/>
    <cellStyle name="Normal 206 13" xfId="4363"/>
    <cellStyle name="Normal 206 14" xfId="4364"/>
    <cellStyle name="Normal 206 15" xfId="4365"/>
    <cellStyle name="Normal 206 16" xfId="4366"/>
    <cellStyle name="Normal 206 17" xfId="4367"/>
    <cellStyle name="Normal 206 18" xfId="4368"/>
    <cellStyle name="Normal 206 19" xfId="4369"/>
    <cellStyle name="Normal 206 2" xfId="1491"/>
    <cellStyle name="Normal 206 3" xfId="1492"/>
    <cellStyle name="Normal 206 4" xfId="1493"/>
    <cellStyle name="Normal 206 5" xfId="1494"/>
    <cellStyle name="Normal 206 6" xfId="1495"/>
    <cellStyle name="Normal 206 7" xfId="1496"/>
    <cellStyle name="Normal 206 8" xfId="1497"/>
    <cellStyle name="Normal 206 9" xfId="1498"/>
    <cellStyle name="Normal 207" xfId="1499"/>
    <cellStyle name="Normal 207 10" xfId="1500"/>
    <cellStyle name="Normal 207 11" xfId="4370"/>
    <cellStyle name="Normal 207 12" xfId="4371"/>
    <cellStyle name="Normal 207 13" xfId="4372"/>
    <cellStyle name="Normal 207 14" xfId="4373"/>
    <cellStyle name="Normal 207 15" xfId="4374"/>
    <cellStyle name="Normal 207 16" xfId="4375"/>
    <cellStyle name="Normal 207 17" xfId="4376"/>
    <cellStyle name="Normal 207 18" xfId="4377"/>
    <cellStyle name="Normal 207 19" xfId="4378"/>
    <cellStyle name="Normal 207 2" xfId="1501"/>
    <cellStyle name="Normal 207 3" xfId="1502"/>
    <cellStyle name="Normal 207 4" xfId="1503"/>
    <cellStyle name="Normal 207 5" xfId="1504"/>
    <cellStyle name="Normal 207 6" xfId="1505"/>
    <cellStyle name="Normal 207 7" xfId="1506"/>
    <cellStyle name="Normal 207 8" xfId="1507"/>
    <cellStyle name="Normal 207 9" xfId="1508"/>
    <cellStyle name="Normal 208" xfId="1509"/>
    <cellStyle name="Normal 208 10" xfId="1510"/>
    <cellStyle name="Normal 208 11" xfId="4379"/>
    <cellStyle name="Normal 208 12" xfId="4380"/>
    <cellStyle name="Normal 208 13" xfId="4381"/>
    <cellStyle name="Normal 208 14" xfId="4382"/>
    <cellStyle name="Normal 208 15" xfId="4383"/>
    <cellStyle name="Normal 208 16" xfId="4384"/>
    <cellStyle name="Normal 208 17" xfId="4385"/>
    <cellStyle name="Normal 208 18" xfId="4386"/>
    <cellStyle name="Normal 208 19" xfId="4387"/>
    <cellStyle name="Normal 208 2" xfId="1511"/>
    <cellStyle name="Normal 208 3" xfId="1512"/>
    <cellStyle name="Normal 208 4" xfId="1513"/>
    <cellStyle name="Normal 208 5" xfId="1514"/>
    <cellStyle name="Normal 208 6" xfId="1515"/>
    <cellStyle name="Normal 208 7" xfId="1516"/>
    <cellStyle name="Normal 208 8" xfId="1517"/>
    <cellStyle name="Normal 208 9" xfId="1518"/>
    <cellStyle name="Normal 209" xfId="1519"/>
    <cellStyle name="Normal 209 10" xfId="1520"/>
    <cellStyle name="Normal 209 11" xfId="4388"/>
    <cellStyle name="Normal 209 12" xfId="4389"/>
    <cellStyle name="Normal 209 13" xfId="4390"/>
    <cellStyle name="Normal 209 14" xfId="4391"/>
    <cellStyle name="Normal 209 15" xfId="4392"/>
    <cellStyle name="Normal 209 16" xfId="4393"/>
    <cellStyle name="Normal 209 17" xfId="4394"/>
    <cellStyle name="Normal 209 18" xfId="4395"/>
    <cellStyle name="Normal 209 19" xfId="4396"/>
    <cellStyle name="Normal 209 2" xfId="1521"/>
    <cellStyle name="Normal 209 3" xfId="1522"/>
    <cellStyle name="Normal 209 4" xfId="1523"/>
    <cellStyle name="Normal 209 5" xfId="1524"/>
    <cellStyle name="Normal 209 6" xfId="1525"/>
    <cellStyle name="Normal 209 7" xfId="1526"/>
    <cellStyle name="Normal 209 8" xfId="1527"/>
    <cellStyle name="Normal 209 9" xfId="1528"/>
    <cellStyle name="Normal 21" xfId="1529"/>
    <cellStyle name="Normal 21 10" xfId="1530"/>
    <cellStyle name="Normal 21 11" xfId="4397"/>
    <cellStyle name="Normal 21 12" xfId="4398"/>
    <cellStyle name="Normal 21 13" xfId="4399"/>
    <cellStyle name="Normal 21 14" xfId="4400"/>
    <cellStyle name="Normal 21 15" xfId="4401"/>
    <cellStyle name="Normal 21 16" xfId="4402"/>
    <cellStyle name="Normal 21 17" xfId="4403"/>
    <cellStyle name="Normal 21 18" xfId="4404"/>
    <cellStyle name="Normal 21 19" xfId="4405"/>
    <cellStyle name="Normal 21 2" xfId="1531"/>
    <cellStyle name="Normal 21 3" xfId="1532"/>
    <cellStyle name="Normal 21 4" xfId="1533"/>
    <cellStyle name="Normal 21 5" xfId="1534"/>
    <cellStyle name="Normal 21 6" xfId="1535"/>
    <cellStyle name="Normal 21 7" xfId="1536"/>
    <cellStyle name="Normal 21 8" xfId="1537"/>
    <cellStyle name="Normal 21 9" xfId="1538"/>
    <cellStyle name="Normal 210" xfId="1539"/>
    <cellStyle name="Normal 210 10" xfId="1540"/>
    <cellStyle name="Normal 210 11" xfId="4406"/>
    <cellStyle name="Normal 210 12" xfId="4407"/>
    <cellStyle name="Normal 210 13" xfId="4408"/>
    <cellStyle name="Normal 210 14" xfId="4409"/>
    <cellStyle name="Normal 210 15" xfId="4410"/>
    <cellStyle name="Normal 210 16" xfId="4411"/>
    <cellStyle name="Normal 210 17" xfId="4412"/>
    <cellStyle name="Normal 210 18" xfId="4413"/>
    <cellStyle name="Normal 210 19" xfId="4414"/>
    <cellStyle name="Normal 210 2" xfId="1541"/>
    <cellStyle name="Normal 210 3" xfId="1542"/>
    <cellStyle name="Normal 210 4" xfId="1543"/>
    <cellStyle name="Normal 210 5" xfId="1544"/>
    <cellStyle name="Normal 210 6" xfId="1545"/>
    <cellStyle name="Normal 210 7" xfId="1546"/>
    <cellStyle name="Normal 210 8" xfId="1547"/>
    <cellStyle name="Normal 210 9" xfId="1548"/>
    <cellStyle name="Normal 211" xfId="1549"/>
    <cellStyle name="Normal 211 10" xfId="1550"/>
    <cellStyle name="Normal 211 11" xfId="4415"/>
    <cellStyle name="Normal 211 12" xfId="4416"/>
    <cellStyle name="Normal 211 13" xfId="4417"/>
    <cellStyle name="Normal 211 14" xfId="4418"/>
    <cellStyle name="Normal 211 15" xfId="4419"/>
    <cellStyle name="Normal 211 16" xfId="4420"/>
    <cellStyle name="Normal 211 17" xfId="4421"/>
    <cellStyle name="Normal 211 18" xfId="4422"/>
    <cellStyle name="Normal 211 19" xfId="4423"/>
    <cellStyle name="Normal 211 2" xfId="1551"/>
    <cellStyle name="Normal 211 3" xfId="1552"/>
    <cellStyle name="Normal 211 4" xfId="1553"/>
    <cellStyle name="Normal 211 5" xfId="1554"/>
    <cellStyle name="Normal 211 6" xfId="1555"/>
    <cellStyle name="Normal 211 7" xfId="1556"/>
    <cellStyle name="Normal 211 8" xfId="1557"/>
    <cellStyle name="Normal 211 9" xfId="1558"/>
    <cellStyle name="Normal 212" xfId="1559"/>
    <cellStyle name="Normal 212 10" xfId="1560"/>
    <cellStyle name="Normal 212 11" xfId="4424"/>
    <cellStyle name="Normal 212 12" xfId="4425"/>
    <cellStyle name="Normal 212 13" xfId="4426"/>
    <cellStyle name="Normal 212 14" xfId="4427"/>
    <cellStyle name="Normal 212 15" xfId="4428"/>
    <cellStyle name="Normal 212 16" xfId="4429"/>
    <cellStyle name="Normal 212 17" xfId="4430"/>
    <cellStyle name="Normal 212 18" xfId="4431"/>
    <cellStyle name="Normal 212 19" xfId="4432"/>
    <cellStyle name="Normal 212 2" xfId="1561"/>
    <cellStyle name="Normal 212 3" xfId="1562"/>
    <cellStyle name="Normal 212 4" xfId="1563"/>
    <cellStyle name="Normal 212 5" xfId="1564"/>
    <cellStyle name="Normal 212 6" xfId="1565"/>
    <cellStyle name="Normal 212 7" xfId="1566"/>
    <cellStyle name="Normal 212 8" xfId="1567"/>
    <cellStyle name="Normal 212 9" xfId="1568"/>
    <cellStyle name="Normal 213" xfId="1569"/>
    <cellStyle name="Normal 213 10" xfId="1570"/>
    <cellStyle name="Normal 213 11" xfId="4433"/>
    <cellStyle name="Normal 213 12" xfId="4434"/>
    <cellStyle name="Normal 213 13" xfId="4435"/>
    <cellStyle name="Normal 213 14" xfId="4436"/>
    <cellStyle name="Normal 213 15" xfId="4437"/>
    <cellStyle name="Normal 213 16" xfId="4438"/>
    <cellStyle name="Normal 213 17" xfId="4439"/>
    <cellStyle name="Normal 213 18" xfId="4440"/>
    <cellStyle name="Normal 213 19" xfId="4441"/>
    <cellStyle name="Normal 213 2" xfId="1571"/>
    <cellStyle name="Normal 213 3" xfId="1572"/>
    <cellStyle name="Normal 213 4" xfId="1573"/>
    <cellStyle name="Normal 213 5" xfId="1574"/>
    <cellStyle name="Normal 213 6" xfId="1575"/>
    <cellStyle name="Normal 213 7" xfId="1576"/>
    <cellStyle name="Normal 213 8" xfId="1577"/>
    <cellStyle name="Normal 213 9" xfId="1578"/>
    <cellStyle name="Normal 214" xfId="1579"/>
    <cellStyle name="Normal 214 10" xfId="1580"/>
    <cellStyle name="Normal 214 11" xfId="4442"/>
    <cellStyle name="Normal 214 12" xfId="4443"/>
    <cellStyle name="Normal 214 13" xfId="4444"/>
    <cellStyle name="Normal 214 14" xfId="4445"/>
    <cellStyle name="Normal 214 15" xfId="4446"/>
    <cellStyle name="Normal 214 16" xfId="4447"/>
    <cellStyle name="Normal 214 17" xfId="4448"/>
    <cellStyle name="Normal 214 18" xfId="4449"/>
    <cellStyle name="Normal 214 19" xfId="4450"/>
    <cellStyle name="Normal 214 2" xfId="1581"/>
    <cellStyle name="Normal 214 3" xfId="1582"/>
    <cellStyle name="Normal 214 4" xfId="1583"/>
    <cellStyle name="Normal 214 5" xfId="1584"/>
    <cellStyle name="Normal 214 6" xfId="1585"/>
    <cellStyle name="Normal 214 7" xfId="1586"/>
    <cellStyle name="Normal 214 8" xfId="1587"/>
    <cellStyle name="Normal 214 9" xfId="1588"/>
    <cellStyle name="Normal 215" xfId="1589"/>
    <cellStyle name="Normal 215 10" xfId="1590"/>
    <cellStyle name="Normal 215 11" xfId="4451"/>
    <cellStyle name="Normal 215 12" xfId="4452"/>
    <cellStyle name="Normal 215 13" xfId="4453"/>
    <cellStyle name="Normal 215 14" xfId="4454"/>
    <cellStyle name="Normal 215 15" xfId="4455"/>
    <cellStyle name="Normal 215 16" xfId="4456"/>
    <cellStyle name="Normal 215 17" xfId="4457"/>
    <cellStyle name="Normal 215 18" xfId="4458"/>
    <cellStyle name="Normal 215 19" xfId="4459"/>
    <cellStyle name="Normal 215 2" xfId="1591"/>
    <cellStyle name="Normal 215 3" xfId="1592"/>
    <cellStyle name="Normal 215 4" xfId="1593"/>
    <cellStyle name="Normal 215 5" xfId="1594"/>
    <cellStyle name="Normal 215 6" xfId="1595"/>
    <cellStyle name="Normal 215 7" xfId="1596"/>
    <cellStyle name="Normal 215 8" xfId="1597"/>
    <cellStyle name="Normal 215 9" xfId="1598"/>
    <cellStyle name="Normal 216" xfId="1599"/>
    <cellStyle name="Normal 216 10" xfId="1600"/>
    <cellStyle name="Normal 216 11" xfId="4460"/>
    <cellStyle name="Normal 216 12" xfId="4461"/>
    <cellStyle name="Normal 216 13" xfId="4462"/>
    <cellStyle name="Normal 216 14" xfId="4463"/>
    <cellStyle name="Normal 216 15" xfId="4464"/>
    <cellStyle name="Normal 216 16" xfId="4465"/>
    <cellStyle name="Normal 216 17" xfId="4466"/>
    <cellStyle name="Normal 216 18" xfId="4467"/>
    <cellStyle name="Normal 216 19" xfId="4468"/>
    <cellStyle name="Normal 216 2" xfId="1601"/>
    <cellStyle name="Normal 216 3" xfId="1602"/>
    <cellStyle name="Normal 216 4" xfId="1603"/>
    <cellStyle name="Normal 216 5" xfId="1604"/>
    <cellStyle name="Normal 216 6" xfId="1605"/>
    <cellStyle name="Normal 216 7" xfId="1606"/>
    <cellStyle name="Normal 216 8" xfId="1607"/>
    <cellStyle name="Normal 216 9" xfId="1608"/>
    <cellStyle name="Normal 217" xfId="1609"/>
    <cellStyle name="Normal 217 10" xfId="1610"/>
    <cellStyle name="Normal 217 11" xfId="4469"/>
    <cellStyle name="Normal 217 12" xfId="4470"/>
    <cellStyle name="Normal 217 13" xfId="4471"/>
    <cellStyle name="Normal 217 14" xfId="4472"/>
    <cellStyle name="Normal 217 15" xfId="4473"/>
    <cellStyle name="Normal 217 16" xfId="4474"/>
    <cellStyle name="Normal 217 17" xfId="4475"/>
    <cellStyle name="Normal 217 18" xfId="4476"/>
    <cellStyle name="Normal 217 19" xfId="4477"/>
    <cellStyle name="Normal 217 2" xfId="1611"/>
    <cellStyle name="Normal 217 3" xfId="1612"/>
    <cellStyle name="Normal 217 4" xfId="1613"/>
    <cellStyle name="Normal 217 5" xfId="1614"/>
    <cellStyle name="Normal 217 6" xfId="1615"/>
    <cellStyle name="Normal 217 7" xfId="1616"/>
    <cellStyle name="Normal 217 8" xfId="1617"/>
    <cellStyle name="Normal 217 9" xfId="1618"/>
    <cellStyle name="Normal 218" xfId="1619"/>
    <cellStyle name="Normal 218 10" xfId="1620"/>
    <cellStyle name="Normal 218 11" xfId="4478"/>
    <cellStyle name="Normal 218 12" xfId="4479"/>
    <cellStyle name="Normal 218 13" xfId="4480"/>
    <cellStyle name="Normal 218 14" xfId="4481"/>
    <cellStyle name="Normal 218 15" xfId="4482"/>
    <cellStyle name="Normal 218 16" xfId="4483"/>
    <cellStyle name="Normal 218 17" xfId="4484"/>
    <cellStyle name="Normal 218 18" xfId="4485"/>
    <cellStyle name="Normal 218 19" xfId="4486"/>
    <cellStyle name="Normal 218 2" xfId="1621"/>
    <cellStyle name="Normal 218 3" xfId="1622"/>
    <cellStyle name="Normal 218 4" xfId="1623"/>
    <cellStyle name="Normal 218 5" xfId="1624"/>
    <cellStyle name="Normal 218 6" xfId="1625"/>
    <cellStyle name="Normal 218 7" xfId="1626"/>
    <cellStyle name="Normal 218 8" xfId="1627"/>
    <cellStyle name="Normal 218 9" xfId="1628"/>
    <cellStyle name="Normal 219" xfId="1629"/>
    <cellStyle name="Normal 219 10" xfId="1630"/>
    <cellStyle name="Normal 219 11" xfId="4487"/>
    <cellStyle name="Normal 219 12" xfId="4488"/>
    <cellStyle name="Normal 219 13" xfId="4489"/>
    <cellStyle name="Normal 219 14" xfId="4490"/>
    <cellStyle name="Normal 219 15" xfId="4491"/>
    <cellStyle name="Normal 219 16" xfId="4492"/>
    <cellStyle name="Normal 219 17" xfId="4493"/>
    <cellStyle name="Normal 219 18" xfId="4494"/>
    <cellStyle name="Normal 219 19" xfId="4495"/>
    <cellStyle name="Normal 219 2" xfId="1631"/>
    <cellStyle name="Normal 219 3" xfId="1632"/>
    <cellStyle name="Normal 219 4" xfId="1633"/>
    <cellStyle name="Normal 219 5" xfId="1634"/>
    <cellStyle name="Normal 219 6" xfId="1635"/>
    <cellStyle name="Normal 219 7" xfId="1636"/>
    <cellStyle name="Normal 219 8" xfId="1637"/>
    <cellStyle name="Normal 219 9" xfId="1638"/>
    <cellStyle name="Normal 22" xfId="1639"/>
    <cellStyle name="Normal 22 10" xfId="1640"/>
    <cellStyle name="Normal 22 11" xfId="4496"/>
    <cellStyle name="Normal 22 12" xfId="4497"/>
    <cellStyle name="Normal 22 13" xfId="4498"/>
    <cellStyle name="Normal 22 14" xfId="4499"/>
    <cellStyle name="Normal 22 15" xfId="4500"/>
    <cellStyle name="Normal 22 16" xfId="4501"/>
    <cellStyle name="Normal 22 17" xfId="4502"/>
    <cellStyle name="Normal 22 18" xfId="4503"/>
    <cellStyle name="Normal 22 19" xfId="4504"/>
    <cellStyle name="Normal 22 2" xfId="1641"/>
    <cellStyle name="Normal 22 3" xfId="1642"/>
    <cellStyle name="Normal 22 4" xfId="1643"/>
    <cellStyle name="Normal 22 5" xfId="1644"/>
    <cellStyle name="Normal 22 6" xfId="1645"/>
    <cellStyle name="Normal 22 7" xfId="1646"/>
    <cellStyle name="Normal 22 8" xfId="1647"/>
    <cellStyle name="Normal 22 9" xfId="1648"/>
    <cellStyle name="Normal 220" xfId="1649"/>
    <cellStyle name="Normal 220 10" xfId="1650"/>
    <cellStyle name="Normal 220 11" xfId="4505"/>
    <cellStyle name="Normal 220 12" xfId="4506"/>
    <cellStyle name="Normal 220 13" xfId="4507"/>
    <cellStyle name="Normal 220 14" xfId="4508"/>
    <cellStyle name="Normal 220 15" xfId="4509"/>
    <cellStyle name="Normal 220 16" xfId="4510"/>
    <cellStyle name="Normal 220 17" xfId="4511"/>
    <cellStyle name="Normal 220 18" xfId="4512"/>
    <cellStyle name="Normal 220 19" xfId="4513"/>
    <cellStyle name="Normal 220 2" xfId="1651"/>
    <cellStyle name="Normal 220 3" xfId="1652"/>
    <cellStyle name="Normal 220 4" xfId="1653"/>
    <cellStyle name="Normal 220 5" xfId="1654"/>
    <cellStyle name="Normal 220 6" xfId="1655"/>
    <cellStyle name="Normal 220 7" xfId="1656"/>
    <cellStyle name="Normal 220 8" xfId="1657"/>
    <cellStyle name="Normal 220 9" xfId="1658"/>
    <cellStyle name="Normal 221" xfId="1659"/>
    <cellStyle name="Normal 221 10" xfId="1660"/>
    <cellStyle name="Normal 221 11" xfId="4514"/>
    <cellStyle name="Normal 221 12" xfId="4515"/>
    <cellStyle name="Normal 221 13" xfId="4516"/>
    <cellStyle name="Normal 221 14" xfId="4517"/>
    <cellStyle name="Normal 221 15" xfId="4518"/>
    <cellStyle name="Normal 221 16" xfId="4519"/>
    <cellStyle name="Normal 221 17" xfId="4520"/>
    <cellStyle name="Normal 221 18" xfId="4521"/>
    <cellStyle name="Normal 221 19" xfId="4522"/>
    <cellStyle name="Normal 221 2" xfId="1661"/>
    <cellStyle name="Normal 221 3" xfId="1662"/>
    <cellStyle name="Normal 221 4" xfId="1663"/>
    <cellStyle name="Normal 221 5" xfId="1664"/>
    <cellStyle name="Normal 221 6" xfId="1665"/>
    <cellStyle name="Normal 221 7" xfId="1666"/>
    <cellStyle name="Normal 221 8" xfId="1667"/>
    <cellStyle name="Normal 221 9" xfId="1668"/>
    <cellStyle name="Normal 222" xfId="1669"/>
    <cellStyle name="Normal 222 10" xfId="1670"/>
    <cellStyle name="Normal 222 11" xfId="4523"/>
    <cellStyle name="Normal 222 12" xfId="4524"/>
    <cellStyle name="Normal 222 13" xfId="4525"/>
    <cellStyle name="Normal 222 14" xfId="4526"/>
    <cellStyle name="Normal 222 15" xfId="4527"/>
    <cellStyle name="Normal 222 16" xfId="4528"/>
    <cellStyle name="Normal 222 17" xfId="4529"/>
    <cellStyle name="Normal 222 18" xfId="4530"/>
    <cellStyle name="Normal 222 19" xfId="4531"/>
    <cellStyle name="Normal 222 2" xfId="1671"/>
    <cellStyle name="Normal 222 3" xfId="1672"/>
    <cellStyle name="Normal 222 4" xfId="1673"/>
    <cellStyle name="Normal 222 5" xfId="1674"/>
    <cellStyle name="Normal 222 6" xfId="1675"/>
    <cellStyle name="Normal 222 7" xfId="1676"/>
    <cellStyle name="Normal 222 8" xfId="1677"/>
    <cellStyle name="Normal 222 9" xfId="1678"/>
    <cellStyle name="Normal 223" xfId="1679"/>
    <cellStyle name="Normal 223 10" xfId="1680"/>
    <cellStyle name="Normal 223 11" xfId="4532"/>
    <cellStyle name="Normal 223 12" xfId="4533"/>
    <cellStyle name="Normal 223 13" xfId="4534"/>
    <cellStyle name="Normal 223 14" xfId="4535"/>
    <cellStyle name="Normal 223 15" xfId="4536"/>
    <cellStyle name="Normal 223 16" xfId="4537"/>
    <cellStyle name="Normal 223 17" xfId="4538"/>
    <cellStyle name="Normal 223 18" xfId="4539"/>
    <cellStyle name="Normal 223 19" xfId="4540"/>
    <cellStyle name="Normal 223 2" xfId="1681"/>
    <cellStyle name="Normal 223 3" xfId="1682"/>
    <cellStyle name="Normal 223 4" xfId="1683"/>
    <cellStyle name="Normal 223 5" xfId="1684"/>
    <cellStyle name="Normal 223 6" xfId="1685"/>
    <cellStyle name="Normal 223 7" xfId="1686"/>
    <cellStyle name="Normal 223 8" xfId="1687"/>
    <cellStyle name="Normal 223 9" xfId="1688"/>
    <cellStyle name="Normal 224" xfId="1689"/>
    <cellStyle name="Normal 224 10" xfId="1690"/>
    <cellStyle name="Normal 224 11" xfId="4541"/>
    <cellStyle name="Normal 224 12" xfId="4542"/>
    <cellStyle name="Normal 224 13" xfId="4543"/>
    <cellStyle name="Normal 224 14" xfId="4544"/>
    <cellStyle name="Normal 224 15" xfId="4545"/>
    <cellStyle name="Normal 224 16" xfId="4546"/>
    <cellStyle name="Normal 224 17" xfId="4547"/>
    <cellStyle name="Normal 224 18" xfId="4548"/>
    <cellStyle name="Normal 224 19" xfId="4549"/>
    <cellStyle name="Normal 224 2" xfId="1691"/>
    <cellStyle name="Normal 224 3" xfId="1692"/>
    <cellStyle name="Normal 224 4" xfId="1693"/>
    <cellStyle name="Normal 224 5" xfId="1694"/>
    <cellStyle name="Normal 224 6" xfId="1695"/>
    <cellStyle name="Normal 224 7" xfId="1696"/>
    <cellStyle name="Normal 224 8" xfId="1697"/>
    <cellStyle name="Normal 224 9" xfId="1698"/>
    <cellStyle name="Normal 225" xfId="1699"/>
    <cellStyle name="Normal 225 10" xfId="1700"/>
    <cellStyle name="Normal 225 11" xfId="4550"/>
    <cellStyle name="Normal 225 12" xfId="4551"/>
    <cellStyle name="Normal 225 13" xfId="4552"/>
    <cellStyle name="Normal 225 14" xfId="4553"/>
    <cellStyle name="Normal 225 15" xfId="4554"/>
    <cellStyle name="Normal 225 16" xfId="4555"/>
    <cellStyle name="Normal 225 17" xfId="4556"/>
    <cellStyle name="Normal 225 18" xfId="4557"/>
    <cellStyle name="Normal 225 19" xfId="4558"/>
    <cellStyle name="Normal 225 2" xfId="1701"/>
    <cellStyle name="Normal 225 3" xfId="1702"/>
    <cellStyle name="Normal 225 4" xfId="1703"/>
    <cellStyle name="Normal 225 5" xfId="1704"/>
    <cellStyle name="Normal 225 6" xfId="1705"/>
    <cellStyle name="Normal 225 7" xfId="1706"/>
    <cellStyle name="Normal 225 8" xfId="1707"/>
    <cellStyle name="Normal 225 9" xfId="1708"/>
    <cellStyle name="Normal 226" xfId="1709"/>
    <cellStyle name="Normal 226 10" xfId="1710"/>
    <cellStyle name="Normal 226 11" xfId="4559"/>
    <cellStyle name="Normal 226 12" xfId="4560"/>
    <cellStyle name="Normal 226 13" xfId="4561"/>
    <cellStyle name="Normal 226 14" xfId="4562"/>
    <cellStyle name="Normal 226 15" xfId="4563"/>
    <cellStyle name="Normal 226 16" xfId="4564"/>
    <cellStyle name="Normal 226 17" xfId="4565"/>
    <cellStyle name="Normal 226 18" xfId="4566"/>
    <cellStyle name="Normal 226 19" xfId="4567"/>
    <cellStyle name="Normal 226 2" xfId="1711"/>
    <cellStyle name="Normal 226 3" xfId="1712"/>
    <cellStyle name="Normal 226 4" xfId="1713"/>
    <cellStyle name="Normal 226 5" xfId="1714"/>
    <cellStyle name="Normal 226 6" xfId="1715"/>
    <cellStyle name="Normal 226 7" xfId="1716"/>
    <cellStyle name="Normal 226 8" xfId="1717"/>
    <cellStyle name="Normal 226 9" xfId="1718"/>
    <cellStyle name="Normal 227" xfId="1719"/>
    <cellStyle name="Normal 227 10" xfId="1720"/>
    <cellStyle name="Normal 227 11" xfId="4568"/>
    <cellStyle name="Normal 227 12" xfId="4569"/>
    <cellStyle name="Normal 227 13" xfId="4570"/>
    <cellStyle name="Normal 227 14" xfId="4571"/>
    <cellStyle name="Normal 227 15" xfId="4572"/>
    <cellStyle name="Normal 227 16" xfId="4573"/>
    <cellStyle name="Normal 227 17" xfId="4574"/>
    <cellStyle name="Normal 227 18" xfId="4575"/>
    <cellStyle name="Normal 227 19" xfId="4576"/>
    <cellStyle name="Normal 227 2" xfId="1721"/>
    <cellStyle name="Normal 227 3" xfId="1722"/>
    <cellStyle name="Normal 227 4" xfId="1723"/>
    <cellStyle name="Normal 227 5" xfId="1724"/>
    <cellStyle name="Normal 227 6" xfId="1725"/>
    <cellStyle name="Normal 227 7" xfId="1726"/>
    <cellStyle name="Normal 227 8" xfId="1727"/>
    <cellStyle name="Normal 227 9" xfId="1728"/>
    <cellStyle name="Normal 228" xfId="1729"/>
    <cellStyle name="Normal 228 10" xfId="1730"/>
    <cellStyle name="Normal 228 11" xfId="4577"/>
    <cellStyle name="Normal 228 12" xfId="4578"/>
    <cellStyle name="Normal 228 13" xfId="4579"/>
    <cellStyle name="Normal 228 14" xfId="4580"/>
    <cellStyle name="Normal 228 15" xfId="4581"/>
    <cellStyle name="Normal 228 16" xfId="4582"/>
    <cellStyle name="Normal 228 17" xfId="4583"/>
    <cellStyle name="Normal 228 18" xfId="4584"/>
    <cellStyle name="Normal 228 19" xfId="4585"/>
    <cellStyle name="Normal 228 2" xfId="1731"/>
    <cellStyle name="Normal 228 3" xfId="1732"/>
    <cellStyle name="Normal 228 4" xfId="1733"/>
    <cellStyle name="Normal 228 5" xfId="1734"/>
    <cellStyle name="Normal 228 6" xfId="1735"/>
    <cellStyle name="Normal 228 7" xfId="1736"/>
    <cellStyle name="Normal 228 8" xfId="1737"/>
    <cellStyle name="Normal 228 9" xfId="1738"/>
    <cellStyle name="Normal 229" xfId="1739"/>
    <cellStyle name="Normal 229 10" xfId="1740"/>
    <cellStyle name="Normal 229 11" xfId="4586"/>
    <cellStyle name="Normal 229 12" xfId="4587"/>
    <cellStyle name="Normal 229 13" xfId="4588"/>
    <cellStyle name="Normal 229 14" xfId="4589"/>
    <cellStyle name="Normal 229 15" xfId="4590"/>
    <cellStyle name="Normal 229 16" xfId="4591"/>
    <cellStyle name="Normal 229 17" xfId="4592"/>
    <cellStyle name="Normal 229 18" xfId="4593"/>
    <cellStyle name="Normal 229 19" xfId="4594"/>
    <cellStyle name="Normal 229 2" xfId="1741"/>
    <cellStyle name="Normal 229 3" xfId="1742"/>
    <cellStyle name="Normal 229 4" xfId="1743"/>
    <cellStyle name="Normal 229 5" xfId="1744"/>
    <cellStyle name="Normal 229 6" xfId="1745"/>
    <cellStyle name="Normal 229 7" xfId="1746"/>
    <cellStyle name="Normal 229 8" xfId="1747"/>
    <cellStyle name="Normal 229 9" xfId="1748"/>
    <cellStyle name="Normal 23" xfId="1749"/>
    <cellStyle name="Normal 23 10" xfId="1750"/>
    <cellStyle name="Normal 23 11" xfId="4595"/>
    <cellStyle name="Normal 23 12" xfId="4596"/>
    <cellStyle name="Normal 23 13" xfId="4597"/>
    <cellStyle name="Normal 23 14" xfId="4598"/>
    <cellStyle name="Normal 23 15" xfId="4599"/>
    <cellStyle name="Normal 23 16" xfId="4600"/>
    <cellStyle name="Normal 23 17" xfId="4601"/>
    <cellStyle name="Normal 23 18" xfId="4602"/>
    <cellStyle name="Normal 23 19" xfId="4603"/>
    <cellStyle name="Normal 23 2" xfId="1751"/>
    <cellStyle name="Normal 23 3" xfId="1752"/>
    <cellStyle name="Normal 23 4" xfId="1753"/>
    <cellStyle name="Normal 23 5" xfId="1754"/>
    <cellStyle name="Normal 23 6" xfId="1755"/>
    <cellStyle name="Normal 23 7" xfId="1756"/>
    <cellStyle name="Normal 23 8" xfId="1757"/>
    <cellStyle name="Normal 23 9" xfId="1758"/>
    <cellStyle name="Normal 230" xfId="1759"/>
    <cellStyle name="Normal 230 10" xfId="1760"/>
    <cellStyle name="Normal 230 11" xfId="4604"/>
    <cellStyle name="Normal 230 12" xfId="4605"/>
    <cellStyle name="Normal 230 13" xfId="4606"/>
    <cellStyle name="Normal 230 14" xfId="4607"/>
    <cellStyle name="Normal 230 15" xfId="4608"/>
    <cellStyle name="Normal 230 16" xfId="4609"/>
    <cellStyle name="Normal 230 17" xfId="4610"/>
    <cellStyle name="Normal 230 18" xfId="4611"/>
    <cellStyle name="Normal 230 19" xfId="4612"/>
    <cellStyle name="Normal 230 2" xfId="1761"/>
    <cellStyle name="Normal 230 3" xfId="1762"/>
    <cellStyle name="Normal 230 4" xfId="1763"/>
    <cellStyle name="Normal 230 5" xfId="1764"/>
    <cellStyle name="Normal 230 6" xfId="1765"/>
    <cellStyle name="Normal 230 7" xfId="1766"/>
    <cellStyle name="Normal 230 8" xfId="1767"/>
    <cellStyle name="Normal 230 9" xfId="1768"/>
    <cellStyle name="Normal 231" xfId="1769"/>
    <cellStyle name="Normal 231 10" xfId="1770"/>
    <cellStyle name="Normal 231 11" xfId="4613"/>
    <cellStyle name="Normal 231 12" xfId="4614"/>
    <cellStyle name="Normal 231 13" xfId="4615"/>
    <cellStyle name="Normal 231 14" xfId="4616"/>
    <cellStyle name="Normal 231 15" xfId="4617"/>
    <cellStyle name="Normal 231 16" xfId="4618"/>
    <cellStyle name="Normal 231 17" xfId="4619"/>
    <cellStyle name="Normal 231 18" xfId="4620"/>
    <cellStyle name="Normal 231 19" xfId="4621"/>
    <cellStyle name="Normal 231 2" xfId="1771"/>
    <cellStyle name="Normal 231 3" xfId="1772"/>
    <cellStyle name="Normal 231 4" xfId="1773"/>
    <cellStyle name="Normal 231 5" xfId="1774"/>
    <cellStyle name="Normal 231 6" xfId="1775"/>
    <cellStyle name="Normal 231 7" xfId="1776"/>
    <cellStyle name="Normal 231 8" xfId="1777"/>
    <cellStyle name="Normal 231 9" xfId="1778"/>
    <cellStyle name="Normal 232" xfId="1779"/>
    <cellStyle name="Normal 232 10" xfId="1780"/>
    <cellStyle name="Normal 232 11" xfId="4622"/>
    <cellStyle name="Normal 232 12" xfId="4623"/>
    <cellStyle name="Normal 232 13" xfId="4624"/>
    <cellStyle name="Normal 232 14" xfId="4625"/>
    <cellStyle name="Normal 232 15" xfId="4626"/>
    <cellStyle name="Normal 232 16" xfId="4627"/>
    <cellStyle name="Normal 232 17" xfId="4628"/>
    <cellStyle name="Normal 232 18" xfId="4629"/>
    <cellStyle name="Normal 232 19" xfId="4630"/>
    <cellStyle name="Normal 232 2" xfId="1781"/>
    <cellStyle name="Normal 232 3" xfId="1782"/>
    <cellStyle name="Normal 232 4" xfId="1783"/>
    <cellStyle name="Normal 232 5" xfId="1784"/>
    <cellStyle name="Normal 232 6" xfId="1785"/>
    <cellStyle name="Normal 232 7" xfId="1786"/>
    <cellStyle name="Normal 232 8" xfId="1787"/>
    <cellStyle name="Normal 232 9" xfId="1788"/>
    <cellStyle name="Normal 233" xfId="1789"/>
    <cellStyle name="Normal 233 10" xfId="1790"/>
    <cellStyle name="Normal 233 11" xfId="4631"/>
    <cellStyle name="Normal 233 12" xfId="4632"/>
    <cellStyle name="Normal 233 13" xfId="4633"/>
    <cellStyle name="Normal 233 14" xfId="4634"/>
    <cellStyle name="Normal 233 15" xfId="4635"/>
    <cellStyle name="Normal 233 16" xfId="4636"/>
    <cellStyle name="Normal 233 17" xfId="4637"/>
    <cellStyle name="Normal 233 18" xfId="4638"/>
    <cellStyle name="Normal 233 19" xfId="4639"/>
    <cellStyle name="Normal 233 2" xfId="1791"/>
    <cellStyle name="Normal 233 3" xfId="1792"/>
    <cellStyle name="Normal 233 4" xfId="1793"/>
    <cellStyle name="Normal 233 5" xfId="1794"/>
    <cellStyle name="Normal 233 6" xfId="1795"/>
    <cellStyle name="Normal 233 7" xfId="1796"/>
    <cellStyle name="Normal 233 8" xfId="1797"/>
    <cellStyle name="Normal 233 9" xfId="1798"/>
    <cellStyle name="Normal 234" xfId="1799"/>
    <cellStyle name="Normal 234 10" xfId="1800"/>
    <cellStyle name="Normal 234 11" xfId="4640"/>
    <cellStyle name="Normal 234 12" xfId="4641"/>
    <cellStyle name="Normal 234 13" xfId="4642"/>
    <cellStyle name="Normal 234 14" xfId="4643"/>
    <cellStyle name="Normal 234 15" xfId="4644"/>
    <cellStyle name="Normal 234 16" xfId="4645"/>
    <cellStyle name="Normal 234 17" xfId="4646"/>
    <cellStyle name="Normal 234 18" xfId="4647"/>
    <cellStyle name="Normal 234 19" xfId="4648"/>
    <cellStyle name="Normal 234 2" xfId="1801"/>
    <cellStyle name="Normal 234 3" xfId="1802"/>
    <cellStyle name="Normal 234 4" xfId="1803"/>
    <cellStyle name="Normal 234 5" xfId="1804"/>
    <cellStyle name="Normal 234 6" xfId="1805"/>
    <cellStyle name="Normal 234 7" xfId="1806"/>
    <cellStyle name="Normal 234 8" xfId="1807"/>
    <cellStyle name="Normal 234 9" xfId="1808"/>
    <cellStyle name="Normal 235" xfId="1809"/>
    <cellStyle name="Normal 235 10" xfId="1810"/>
    <cellStyle name="Normal 235 11" xfId="4649"/>
    <cellStyle name="Normal 235 12" xfId="4650"/>
    <cellStyle name="Normal 235 13" xfId="4651"/>
    <cellStyle name="Normal 235 14" xfId="4652"/>
    <cellStyle name="Normal 235 15" xfId="4653"/>
    <cellStyle name="Normal 235 16" xfId="4654"/>
    <cellStyle name="Normal 235 17" xfId="4655"/>
    <cellStyle name="Normal 235 18" xfId="4656"/>
    <cellStyle name="Normal 235 19" xfId="4657"/>
    <cellStyle name="Normal 235 2" xfId="1811"/>
    <cellStyle name="Normal 235 3" xfId="1812"/>
    <cellStyle name="Normal 235 4" xfId="1813"/>
    <cellStyle name="Normal 235 5" xfId="1814"/>
    <cellStyle name="Normal 235 6" xfId="1815"/>
    <cellStyle name="Normal 235 7" xfId="1816"/>
    <cellStyle name="Normal 235 8" xfId="1817"/>
    <cellStyle name="Normal 235 9" xfId="1818"/>
    <cellStyle name="Normal 236" xfId="1819"/>
    <cellStyle name="Normal 236 10" xfId="1820"/>
    <cellStyle name="Normal 236 11" xfId="4658"/>
    <cellStyle name="Normal 236 12" xfId="4659"/>
    <cellStyle name="Normal 236 13" xfId="4660"/>
    <cellStyle name="Normal 236 14" xfId="4661"/>
    <cellStyle name="Normal 236 15" xfId="4662"/>
    <cellStyle name="Normal 236 16" xfId="4663"/>
    <cellStyle name="Normal 236 17" xfId="4664"/>
    <cellStyle name="Normal 236 18" xfId="4665"/>
    <cellStyle name="Normal 236 19" xfId="4666"/>
    <cellStyle name="Normal 236 2" xfId="1821"/>
    <cellStyle name="Normal 236 3" xfId="1822"/>
    <cellStyle name="Normal 236 4" xfId="1823"/>
    <cellStyle name="Normal 236 5" xfId="1824"/>
    <cellStyle name="Normal 236 6" xfId="1825"/>
    <cellStyle name="Normal 236 7" xfId="1826"/>
    <cellStyle name="Normal 236 8" xfId="1827"/>
    <cellStyle name="Normal 236 9" xfId="1828"/>
    <cellStyle name="Normal 237" xfId="1829"/>
    <cellStyle name="Normal 237 10" xfId="4667"/>
    <cellStyle name="Normal 237 11" xfId="4668"/>
    <cellStyle name="Normal 237 12" xfId="4669"/>
    <cellStyle name="Normal 237 2" xfId="1830"/>
    <cellStyle name="Normal 237 2 10" xfId="4670"/>
    <cellStyle name="Normal 237 2 2" xfId="4671"/>
    <cellStyle name="Normal 237 2 3" xfId="4672"/>
    <cellStyle name="Normal 237 2 4" xfId="4673"/>
    <cellStyle name="Normal 237 2 5" xfId="4674"/>
    <cellStyle name="Normal 237 2 6" xfId="4675"/>
    <cellStyle name="Normal 237 2 7" xfId="4676"/>
    <cellStyle name="Normal 237 2 8" xfId="4677"/>
    <cellStyle name="Normal 237 2 9" xfId="4678"/>
    <cellStyle name="Normal 237 3" xfId="1831"/>
    <cellStyle name="Normal 237 3 10" xfId="4679"/>
    <cellStyle name="Normal 237 3 2" xfId="4680"/>
    <cellStyle name="Normal 237 3 3" xfId="4681"/>
    <cellStyle name="Normal 237 3 4" xfId="4682"/>
    <cellStyle name="Normal 237 3 5" xfId="4683"/>
    <cellStyle name="Normal 237 3 6" xfId="4684"/>
    <cellStyle name="Normal 237 3 7" xfId="4685"/>
    <cellStyle name="Normal 237 3 8" xfId="4686"/>
    <cellStyle name="Normal 237 3 9" xfId="4687"/>
    <cellStyle name="Normal 237 4" xfId="4688"/>
    <cellStyle name="Normal 237 5" xfId="4689"/>
    <cellStyle name="Normal 237 6" xfId="4690"/>
    <cellStyle name="Normal 237 7" xfId="4691"/>
    <cellStyle name="Normal 237 8" xfId="4692"/>
    <cellStyle name="Normal 237 9" xfId="4693"/>
    <cellStyle name="Normal 238" xfId="1832"/>
    <cellStyle name="Normal 238 10" xfId="4694"/>
    <cellStyle name="Normal 238 11" xfId="4695"/>
    <cellStyle name="Normal 238 12" xfId="4696"/>
    <cellStyle name="Normal 238 2" xfId="1833"/>
    <cellStyle name="Normal 238 2 10" xfId="4697"/>
    <cellStyle name="Normal 238 2 2" xfId="4698"/>
    <cellStyle name="Normal 238 2 3" xfId="4699"/>
    <cellStyle name="Normal 238 2 4" xfId="4700"/>
    <cellStyle name="Normal 238 2 5" xfId="4701"/>
    <cellStyle name="Normal 238 2 6" xfId="4702"/>
    <cellStyle name="Normal 238 2 7" xfId="4703"/>
    <cellStyle name="Normal 238 2 8" xfId="4704"/>
    <cellStyle name="Normal 238 2 9" xfId="4705"/>
    <cellStyle name="Normal 238 3" xfId="1834"/>
    <cellStyle name="Normal 238 3 10" xfId="4706"/>
    <cellStyle name="Normal 238 3 2" xfId="4707"/>
    <cellStyle name="Normal 238 3 3" xfId="4708"/>
    <cellStyle name="Normal 238 3 4" xfId="4709"/>
    <cellStyle name="Normal 238 3 5" xfId="4710"/>
    <cellStyle name="Normal 238 3 6" xfId="4711"/>
    <cellStyle name="Normal 238 3 7" xfId="4712"/>
    <cellStyle name="Normal 238 3 8" xfId="4713"/>
    <cellStyle name="Normal 238 3 9" xfId="4714"/>
    <cellStyle name="Normal 238 4" xfId="4715"/>
    <cellStyle name="Normal 238 5" xfId="4716"/>
    <cellStyle name="Normal 238 6" xfId="4717"/>
    <cellStyle name="Normal 238 7" xfId="4718"/>
    <cellStyle name="Normal 238 8" xfId="4719"/>
    <cellStyle name="Normal 238 9" xfId="4720"/>
    <cellStyle name="Normal 239" xfId="1835"/>
    <cellStyle name="Normal 239 10" xfId="4721"/>
    <cellStyle name="Normal 239 11" xfId="4722"/>
    <cellStyle name="Normal 239 12" xfId="4723"/>
    <cellStyle name="Normal 239 2" xfId="1836"/>
    <cellStyle name="Normal 239 2 10" xfId="4724"/>
    <cellStyle name="Normal 239 2 2" xfId="4725"/>
    <cellStyle name="Normal 239 2 3" xfId="4726"/>
    <cellStyle name="Normal 239 2 4" xfId="4727"/>
    <cellStyle name="Normal 239 2 5" xfId="4728"/>
    <cellStyle name="Normal 239 2 6" xfId="4729"/>
    <cellStyle name="Normal 239 2 7" xfId="4730"/>
    <cellStyle name="Normal 239 2 8" xfId="4731"/>
    <cellStyle name="Normal 239 2 9" xfId="4732"/>
    <cellStyle name="Normal 239 3" xfId="1837"/>
    <cellStyle name="Normal 239 3 10" xfId="4733"/>
    <cellStyle name="Normal 239 3 2" xfId="4734"/>
    <cellStyle name="Normal 239 3 3" xfId="4735"/>
    <cellStyle name="Normal 239 3 4" xfId="4736"/>
    <cellStyle name="Normal 239 3 5" xfId="4737"/>
    <cellStyle name="Normal 239 3 6" xfId="4738"/>
    <cellStyle name="Normal 239 3 7" xfId="4739"/>
    <cellStyle name="Normal 239 3 8" xfId="4740"/>
    <cellStyle name="Normal 239 3 9" xfId="4741"/>
    <cellStyle name="Normal 239 4" xfId="4742"/>
    <cellStyle name="Normal 239 5" xfId="4743"/>
    <cellStyle name="Normal 239 6" xfId="4744"/>
    <cellStyle name="Normal 239 7" xfId="4745"/>
    <cellStyle name="Normal 239 8" xfId="4746"/>
    <cellStyle name="Normal 239 9" xfId="4747"/>
    <cellStyle name="Normal 24" xfId="1838"/>
    <cellStyle name="Normal 24 10" xfId="1839"/>
    <cellStyle name="Normal 24 11" xfId="4748"/>
    <cellStyle name="Normal 24 12" xfId="4749"/>
    <cellStyle name="Normal 24 13" xfId="4750"/>
    <cellStyle name="Normal 24 14" xfId="4751"/>
    <cellStyle name="Normal 24 15" xfId="4752"/>
    <cellStyle name="Normal 24 16" xfId="4753"/>
    <cellStyle name="Normal 24 17" xfId="4754"/>
    <cellStyle name="Normal 24 18" xfId="4755"/>
    <cellStyle name="Normal 24 19" xfId="4756"/>
    <cellStyle name="Normal 24 2" xfId="1840"/>
    <cellStyle name="Normal 24 3" xfId="1841"/>
    <cellStyle name="Normal 24 4" xfId="1842"/>
    <cellStyle name="Normal 24 5" xfId="1843"/>
    <cellStyle name="Normal 24 6" xfId="1844"/>
    <cellStyle name="Normal 24 7" xfId="1845"/>
    <cellStyle name="Normal 24 8" xfId="1846"/>
    <cellStyle name="Normal 24 9" xfId="1847"/>
    <cellStyle name="Normal 240" xfId="1848"/>
    <cellStyle name="Normal 240 10" xfId="4757"/>
    <cellStyle name="Normal 240 11" xfId="4758"/>
    <cellStyle name="Normal 240 12" xfId="4759"/>
    <cellStyle name="Normal 240 2" xfId="1849"/>
    <cellStyle name="Normal 240 2 10" xfId="4760"/>
    <cellStyle name="Normal 240 2 2" xfId="4761"/>
    <cellStyle name="Normal 240 2 3" xfId="4762"/>
    <cellStyle name="Normal 240 2 4" xfId="4763"/>
    <cellStyle name="Normal 240 2 5" xfId="4764"/>
    <cellStyle name="Normal 240 2 6" xfId="4765"/>
    <cellStyle name="Normal 240 2 7" xfId="4766"/>
    <cellStyle name="Normal 240 2 8" xfId="4767"/>
    <cellStyle name="Normal 240 2 9" xfId="4768"/>
    <cellStyle name="Normal 240 3" xfId="1850"/>
    <cellStyle name="Normal 240 3 10" xfId="4769"/>
    <cellStyle name="Normal 240 3 2" xfId="4770"/>
    <cellStyle name="Normal 240 3 3" xfId="4771"/>
    <cellStyle name="Normal 240 3 4" xfId="4772"/>
    <cellStyle name="Normal 240 3 5" xfId="4773"/>
    <cellStyle name="Normal 240 3 6" xfId="4774"/>
    <cellStyle name="Normal 240 3 7" xfId="4775"/>
    <cellStyle name="Normal 240 3 8" xfId="4776"/>
    <cellStyle name="Normal 240 3 9" xfId="4777"/>
    <cellStyle name="Normal 240 4" xfId="4778"/>
    <cellStyle name="Normal 240 5" xfId="4779"/>
    <cellStyle name="Normal 240 6" xfId="4780"/>
    <cellStyle name="Normal 240 7" xfId="4781"/>
    <cellStyle name="Normal 240 8" xfId="4782"/>
    <cellStyle name="Normal 240 9" xfId="4783"/>
    <cellStyle name="Normal 241" xfId="1851"/>
    <cellStyle name="Normal 241 10" xfId="4784"/>
    <cellStyle name="Normal 241 11" xfId="4785"/>
    <cellStyle name="Normal 241 12" xfId="4786"/>
    <cellStyle name="Normal 241 2" xfId="1852"/>
    <cellStyle name="Normal 241 2 10" xfId="4787"/>
    <cellStyle name="Normal 241 2 2" xfId="4788"/>
    <cellStyle name="Normal 241 2 3" xfId="4789"/>
    <cellStyle name="Normal 241 2 4" xfId="4790"/>
    <cellStyle name="Normal 241 2 5" xfId="4791"/>
    <cellStyle name="Normal 241 2 6" xfId="4792"/>
    <cellStyle name="Normal 241 2 7" xfId="4793"/>
    <cellStyle name="Normal 241 2 8" xfId="4794"/>
    <cellStyle name="Normal 241 2 9" xfId="4795"/>
    <cellStyle name="Normal 241 3" xfId="1853"/>
    <cellStyle name="Normal 241 3 10" xfId="4796"/>
    <cellStyle name="Normal 241 3 2" xfId="4797"/>
    <cellStyle name="Normal 241 3 3" xfId="4798"/>
    <cellStyle name="Normal 241 3 4" xfId="4799"/>
    <cellStyle name="Normal 241 3 5" xfId="4800"/>
    <cellStyle name="Normal 241 3 6" xfId="4801"/>
    <cellStyle name="Normal 241 3 7" xfId="4802"/>
    <cellStyle name="Normal 241 3 8" xfId="4803"/>
    <cellStyle name="Normal 241 3 9" xfId="4804"/>
    <cellStyle name="Normal 241 4" xfId="4805"/>
    <cellStyle name="Normal 241 5" xfId="4806"/>
    <cellStyle name="Normal 241 6" xfId="4807"/>
    <cellStyle name="Normal 241 7" xfId="4808"/>
    <cellStyle name="Normal 241 8" xfId="4809"/>
    <cellStyle name="Normal 241 9" xfId="4810"/>
    <cellStyle name="Normal 242" xfId="1854"/>
    <cellStyle name="Normal 243" xfId="1855"/>
    <cellStyle name="Normal 244" xfId="1856"/>
    <cellStyle name="Normal 245" xfId="2931"/>
    <cellStyle name="Normal 246" xfId="4811"/>
    <cellStyle name="Normal 247" xfId="4812"/>
    <cellStyle name="Normal 248" xfId="4813"/>
    <cellStyle name="Normal 249" xfId="4814"/>
    <cellStyle name="Normal 25" xfId="1857"/>
    <cellStyle name="Normal 25 10" xfId="1858"/>
    <cellStyle name="Normal 25 11" xfId="4815"/>
    <cellStyle name="Normal 25 12" xfId="4816"/>
    <cellStyle name="Normal 25 13" xfId="4817"/>
    <cellStyle name="Normal 25 14" xfId="4818"/>
    <cellStyle name="Normal 25 15" xfId="4819"/>
    <cellStyle name="Normal 25 16" xfId="4820"/>
    <cellStyle name="Normal 25 17" xfId="4821"/>
    <cellStyle name="Normal 25 18" xfId="4822"/>
    <cellStyle name="Normal 25 19" xfId="4823"/>
    <cellStyle name="Normal 25 2" xfId="1859"/>
    <cellStyle name="Normal 25 3" xfId="1860"/>
    <cellStyle name="Normal 25 4" xfId="1861"/>
    <cellStyle name="Normal 25 5" xfId="1862"/>
    <cellStyle name="Normal 25 6" xfId="1863"/>
    <cellStyle name="Normal 25 7" xfId="1864"/>
    <cellStyle name="Normal 25 8" xfId="1865"/>
    <cellStyle name="Normal 25 9" xfId="1866"/>
    <cellStyle name="Normal 250" xfId="4824"/>
    <cellStyle name="Normal 251" xfId="4825"/>
    <cellStyle name="Normal 252" xfId="4826"/>
    <cellStyle name="Normal 253" xfId="4827"/>
    <cellStyle name="Normal 254" xfId="4828"/>
    <cellStyle name="Normal 255" xfId="4829"/>
    <cellStyle name="Normal 256" xfId="6077"/>
    <cellStyle name="Normal 257" xfId="6078"/>
    <cellStyle name="Normal 258" xfId="6079"/>
    <cellStyle name="Normal 259" xfId="6081"/>
    <cellStyle name="Normal 26" xfId="1867"/>
    <cellStyle name="Normal 26 10" xfId="1868"/>
    <cellStyle name="Normal 26 11" xfId="4830"/>
    <cellStyle name="Normal 26 12" xfId="4831"/>
    <cellStyle name="Normal 26 13" xfId="4832"/>
    <cellStyle name="Normal 26 14" xfId="4833"/>
    <cellStyle name="Normal 26 15" xfId="4834"/>
    <cellStyle name="Normal 26 16" xfId="4835"/>
    <cellStyle name="Normal 26 17" xfId="4836"/>
    <cellStyle name="Normal 26 18" xfId="4837"/>
    <cellStyle name="Normal 26 19" xfId="4838"/>
    <cellStyle name="Normal 26 2" xfId="1869"/>
    <cellStyle name="Normal 26 3" xfId="1870"/>
    <cellStyle name="Normal 26 4" xfId="1871"/>
    <cellStyle name="Normal 26 5" xfId="1872"/>
    <cellStyle name="Normal 26 6" xfId="1873"/>
    <cellStyle name="Normal 26 7" xfId="1874"/>
    <cellStyle name="Normal 26 8" xfId="1875"/>
    <cellStyle name="Normal 26 9" xfId="1876"/>
    <cellStyle name="Normal 260" xfId="6084"/>
    <cellStyle name="Normal 260 2" xfId="6087"/>
    <cellStyle name="Normal 260 2 2" xfId="6089"/>
    <cellStyle name="Normal 261" xfId="6086"/>
    <cellStyle name="Normal 261 2" xfId="6088"/>
    <cellStyle name="Normal 261 2 2" xfId="6090"/>
    <cellStyle name="Normal 262" xfId="6092"/>
    <cellStyle name="Normal 27" xfId="1877"/>
    <cellStyle name="Normal 27 10" xfId="1878"/>
    <cellStyle name="Normal 27 11" xfId="4839"/>
    <cellStyle name="Normal 27 12" xfId="4840"/>
    <cellStyle name="Normal 27 13" xfId="4841"/>
    <cellStyle name="Normal 27 14" xfId="4842"/>
    <cellStyle name="Normal 27 15" xfId="4843"/>
    <cellStyle name="Normal 27 16" xfId="4844"/>
    <cellStyle name="Normal 27 17" xfId="4845"/>
    <cellStyle name="Normal 27 18" xfId="4846"/>
    <cellStyle name="Normal 27 19" xfId="4847"/>
    <cellStyle name="Normal 27 2" xfId="1879"/>
    <cellStyle name="Normal 27 3" xfId="1880"/>
    <cellStyle name="Normal 27 4" xfId="1881"/>
    <cellStyle name="Normal 27 5" xfId="1882"/>
    <cellStyle name="Normal 27 6" xfId="1883"/>
    <cellStyle name="Normal 27 7" xfId="1884"/>
    <cellStyle name="Normal 27 8" xfId="1885"/>
    <cellStyle name="Normal 27 9" xfId="1886"/>
    <cellStyle name="Normal 28" xfId="1887"/>
    <cellStyle name="Normal 28 10" xfId="1888"/>
    <cellStyle name="Normal 28 11" xfId="4848"/>
    <cellStyle name="Normal 28 12" xfId="4849"/>
    <cellStyle name="Normal 28 13" xfId="4850"/>
    <cellStyle name="Normal 28 14" xfId="4851"/>
    <cellStyle name="Normal 28 15" xfId="4852"/>
    <cellStyle name="Normal 28 16" xfId="4853"/>
    <cellStyle name="Normal 28 17" xfId="4854"/>
    <cellStyle name="Normal 28 18" xfId="4855"/>
    <cellStyle name="Normal 28 19" xfId="4856"/>
    <cellStyle name="Normal 28 2" xfId="1889"/>
    <cellStyle name="Normal 28 3" xfId="1890"/>
    <cellStyle name="Normal 28 4" xfId="1891"/>
    <cellStyle name="Normal 28 5" xfId="1892"/>
    <cellStyle name="Normal 28 6" xfId="1893"/>
    <cellStyle name="Normal 28 7" xfId="1894"/>
    <cellStyle name="Normal 28 8" xfId="1895"/>
    <cellStyle name="Normal 28 9" xfId="1896"/>
    <cellStyle name="Normal 29" xfId="1897"/>
    <cellStyle name="Normal 29 10" xfId="1898"/>
    <cellStyle name="Normal 29 11" xfId="4857"/>
    <cellStyle name="Normal 29 12" xfId="4858"/>
    <cellStyle name="Normal 29 13" xfId="4859"/>
    <cellStyle name="Normal 29 14" xfId="4860"/>
    <cellStyle name="Normal 29 15" xfId="4861"/>
    <cellStyle name="Normal 29 16" xfId="4862"/>
    <cellStyle name="Normal 29 17" xfId="4863"/>
    <cellStyle name="Normal 29 18" xfId="4864"/>
    <cellStyle name="Normal 29 19" xfId="4865"/>
    <cellStyle name="Normal 29 2" xfId="1899"/>
    <cellStyle name="Normal 29 3" xfId="1900"/>
    <cellStyle name="Normal 29 4" xfId="1901"/>
    <cellStyle name="Normal 29 5" xfId="1902"/>
    <cellStyle name="Normal 29 6" xfId="1903"/>
    <cellStyle name="Normal 29 7" xfId="1904"/>
    <cellStyle name="Normal 29 8" xfId="1905"/>
    <cellStyle name="Normal 29 9" xfId="1906"/>
    <cellStyle name="Normal 3" xfId="1907"/>
    <cellStyle name="Normal 3 10" xfId="4866"/>
    <cellStyle name="Normal 3 11" xfId="4867"/>
    <cellStyle name="Normal 3 12" xfId="4868"/>
    <cellStyle name="Normal 3 13" xfId="4869"/>
    <cellStyle name="Normal 3 14" xfId="6082"/>
    <cellStyle name="Normal 3 14 2" xfId="6083"/>
    <cellStyle name="Normal 3 14 2 2" xfId="6085"/>
    <cellStyle name="Normal 3 2" xfId="1908"/>
    <cellStyle name="Normal 3 2 10" xfId="1909"/>
    <cellStyle name="Normal 3 2 11" xfId="1910"/>
    <cellStyle name="Normal 3 2 12" xfId="1911"/>
    <cellStyle name="Normal 3 2 13" xfId="1912"/>
    <cellStyle name="Normal 3 2 14" xfId="4870"/>
    <cellStyle name="Normal 3 2 14 2" xfId="4871"/>
    <cellStyle name="Normal 3 2 14 2 2" xfId="4872"/>
    <cellStyle name="Normal 3 2 14 2 3" xfId="4873"/>
    <cellStyle name="Normal 3 2 14 2 4" xfId="4874"/>
    <cellStyle name="Normal 3 2 14 3" xfId="4875"/>
    <cellStyle name="Normal 3 2 14 4" xfId="4876"/>
    <cellStyle name="Normal 3 2 14 5" xfId="4877"/>
    <cellStyle name="Normal 3 2 15" xfId="4878"/>
    <cellStyle name="Normal 3 2 16" xfId="4879"/>
    <cellStyle name="Normal 3 2 17" xfId="4880"/>
    <cellStyle name="Normal 3 2 18" xfId="4881"/>
    <cellStyle name="Normal 3 2 19" xfId="4882"/>
    <cellStyle name="Normal 3 2 2" xfId="1913"/>
    <cellStyle name="Normal 3 2 2 10" xfId="4883"/>
    <cellStyle name="Normal 3 2 2 11" xfId="4884"/>
    <cellStyle name="Normal 3 2 2 2" xfId="1914"/>
    <cellStyle name="Normal 3 2 2 2 10" xfId="1915"/>
    <cellStyle name="Normal 3 2 2 2 11" xfId="4885"/>
    <cellStyle name="Normal 3 2 2 2 11 2" xfId="4886"/>
    <cellStyle name="Normal 3 2 2 2 11 2 2" xfId="4887"/>
    <cellStyle name="Normal 3 2 2 2 11 2 3" xfId="4888"/>
    <cellStyle name="Normal 3 2 2 2 11 2 4" xfId="4889"/>
    <cellStyle name="Normal 3 2 2 2 11 3" xfId="4890"/>
    <cellStyle name="Normal 3 2 2 2 11 4" xfId="4891"/>
    <cellStyle name="Normal 3 2 2 2 11 5" xfId="4892"/>
    <cellStyle name="Normal 3 2 2 2 12" xfId="4893"/>
    <cellStyle name="Normal 3 2 2 2 13" xfId="4894"/>
    <cellStyle name="Normal 3 2 2 2 14" xfId="4895"/>
    <cellStyle name="Normal 3 2 2 2 15" xfId="4896"/>
    <cellStyle name="Normal 3 2 2 2 16" xfId="4897"/>
    <cellStyle name="Normal 3 2 2 2 17" xfId="4898"/>
    <cellStyle name="Normal 3 2 2 2 18" xfId="4899"/>
    <cellStyle name="Normal 3 2 2 2 19" xfId="4900"/>
    <cellStyle name="Normal 3 2 2 2 2" xfId="1916"/>
    <cellStyle name="Normal 3 2 2 2 3" xfId="1917"/>
    <cellStyle name="Normal 3 2 2 2 4" xfId="1918"/>
    <cellStyle name="Normal 3 2 2 2 5" xfId="1919"/>
    <cellStyle name="Normal 3 2 2 2 6" xfId="1920"/>
    <cellStyle name="Normal 3 2 2 2 7" xfId="1921"/>
    <cellStyle name="Normal 3 2 2 2 8" xfId="1922"/>
    <cellStyle name="Normal 3 2 2 2 9" xfId="1923"/>
    <cellStyle name="Normal 3 2 2 3" xfId="4901"/>
    <cellStyle name="Normal 3 2 2 3 2" xfId="4902"/>
    <cellStyle name="Normal 3 2 2 3 2 2" xfId="4903"/>
    <cellStyle name="Normal 3 2 2 3 2 3" xfId="4904"/>
    <cellStyle name="Normal 3 2 2 3 2 4" xfId="4905"/>
    <cellStyle name="Normal 3 2 2 3 2 5" xfId="4906"/>
    <cellStyle name="Normal 3 2 2 3 3" xfId="4907"/>
    <cellStyle name="Normal 3 2 2 3 4" xfId="4908"/>
    <cellStyle name="Normal 3 2 2 3 5" xfId="4909"/>
    <cellStyle name="Normal 3 2 2 3 6" xfId="4910"/>
    <cellStyle name="Normal 3 2 2 4" xfId="4911"/>
    <cellStyle name="Normal 3 2 2 5" xfId="4912"/>
    <cellStyle name="Normal 3 2 2 6" xfId="4913"/>
    <cellStyle name="Normal 3 2 2 7" xfId="4914"/>
    <cellStyle name="Normal 3 2 2 8" xfId="4915"/>
    <cellStyle name="Normal 3 2 2 9" xfId="4916"/>
    <cellStyle name="Normal 3 2 20" xfId="4917"/>
    <cellStyle name="Normal 3 2 21" xfId="4918"/>
    <cellStyle name="Normal 3 2 22" xfId="4919"/>
    <cellStyle name="Normal 3 2 3" xfId="1924"/>
    <cellStyle name="Normal 3 2 3 10" xfId="1925"/>
    <cellStyle name="Normal 3 2 3 11" xfId="4920"/>
    <cellStyle name="Normal 3 2 3 12" xfId="4921"/>
    <cellStyle name="Normal 3 2 3 13" xfId="4922"/>
    <cellStyle name="Normal 3 2 3 14" xfId="4923"/>
    <cellStyle name="Normal 3 2 3 15" xfId="4924"/>
    <cellStyle name="Normal 3 2 3 16" xfId="4925"/>
    <cellStyle name="Normal 3 2 3 17" xfId="4926"/>
    <cellStyle name="Normal 3 2 3 18" xfId="4927"/>
    <cellStyle name="Normal 3 2 3 19" xfId="4928"/>
    <cellStyle name="Normal 3 2 3 2" xfId="1926"/>
    <cellStyle name="Normal 3 2 3 3" xfId="1927"/>
    <cellStyle name="Normal 3 2 3 4" xfId="1928"/>
    <cellStyle name="Normal 3 2 3 5" xfId="1929"/>
    <cellStyle name="Normal 3 2 3 6" xfId="1930"/>
    <cellStyle name="Normal 3 2 3 7" xfId="1931"/>
    <cellStyle name="Normal 3 2 3 8" xfId="1932"/>
    <cellStyle name="Normal 3 2 3 9" xfId="1933"/>
    <cellStyle name="Normal 3 2 4" xfId="1934"/>
    <cellStyle name="Normal 3 2 4 10" xfId="1935"/>
    <cellStyle name="Normal 3 2 4 11" xfId="4929"/>
    <cellStyle name="Normal 3 2 4 12" xfId="4930"/>
    <cellStyle name="Normal 3 2 4 13" xfId="4931"/>
    <cellStyle name="Normal 3 2 4 14" xfId="4932"/>
    <cellStyle name="Normal 3 2 4 15" xfId="4933"/>
    <cellStyle name="Normal 3 2 4 16" xfId="4934"/>
    <cellStyle name="Normal 3 2 4 17" xfId="4935"/>
    <cellStyle name="Normal 3 2 4 18" xfId="4936"/>
    <cellStyle name="Normal 3 2 4 19" xfId="4937"/>
    <cellStyle name="Normal 3 2 4 2" xfId="1936"/>
    <cellStyle name="Normal 3 2 4 3" xfId="1937"/>
    <cellStyle name="Normal 3 2 4 4" xfId="1938"/>
    <cellStyle name="Normal 3 2 4 5" xfId="1939"/>
    <cellStyle name="Normal 3 2 4 6" xfId="1940"/>
    <cellStyle name="Normal 3 2 4 7" xfId="1941"/>
    <cellStyle name="Normal 3 2 4 8" xfId="1942"/>
    <cellStyle name="Normal 3 2 4 9" xfId="1943"/>
    <cellStyle name="Normal 3 2 5" xfId="1944"/>
    <cellStyle name="Normal 3 2 6" xfId="1945"/>
    <cellStyle name="Normal 3 2 7" xfId="1946"/>
    <cellStyle name="Normal 3 2 8" xfId="1947"/>
    <cellStyle name="Normal 3 2 9" xfId="1948"/>
    <cellStyle name="Normal 3 3" xfId="1949"/>
    <cellStyle name="Normal 3 3 10" xfId="4938"/>
    <cellStyle name="Normal 3 3 2" xfId="4939"/>
    <cellStyle name="Normal 3 3 3" xfId="4940"/>
    <cellStyle name="Normal 3 3 4" xfId="4941"/>
    <cellStyle name="Normal 3 3 5" xfId="4942"/>
    <cellStyle name="Normal 3 3 6" xfId="4943"/>
    <cellStyle name="Normal 3 3 7" xfId="4944"/>
    <cellStyle name="Normal 3 3 8" xfId="4945"/>
    <cellStyle name="Normal 3 3 9" xfId="4946"/>
    <cellStyle name="Normal 3 4" xfId="1950"/>
    <cellStyle name="Normal 3 4 10" xfId="4947"/>
    <cellStyle name="Normal 3 4 2" xfId="4948"/>
    <cellStyle name="Normal 3 4 3" xfId="4949"/>
    <cellStyle name="Normal 3 4 4" xfId="4950"/>
    <cellStyle name="Normal 3 4 5" xfId="4951"/>
    <cellStyle name="Normal 3 4 6" xfId="4952"/>
    <cellStyle name="Normal 3 4 7" xfId="4953"/>
    <cellStyle name="Normal 3 4 8" xfId="4954"/>
    <cellStyle name="Normal 3 4 9" xfId="4955"/>
    <cellStyle name="Normal 3 5" xfId="4956"/>
    <cellStyle name="Normal 3 5 2" xfId="4957"/>
    <cellStyle name="Normal 3 5 2 2" xfId="4958"/>
    <cellStyle name="Normal 3 5 2 3" xfId="4959"/>
    <cellStyle name="Normal 3 5 2 4" xfId="4960"/>
    <cellStyle name="Normal 3 5 2 5" xfId="4961"/>
    <cellStyle name="Normal 3 5 3" xfId="4962"/>
    <cellStyle name="Normal 3 5 4" xfId="4963"/>
    <cellStyle name="Normal 3 5 5" xfId="4964"/>
    <cellStyle name="Normal 3 5 6" xfId="4965"/>
    <cellStyle name="Normal 3 6" xfId="4966"/>
    <cellStyle name="Normal 3 7" xfId="4967"/>
    <cellStyle name="Normal 3 8" xfId="4968"/>
    <cellStyle name="Normal 3 9" xfId="4969"/>
    <cellStyle name="Normal 30" xfId="1951"/>
    <cellStyle name="Normal 30 10" xfId="1952"/>
    <cellStyle name="Normal 30 11" xfId="4970"/>
    <cellStyle name="Normal 30 12" xfId="4971"/>
    <cellStyle name="Normal 30 13" xfId="4972"/>
    <cellStyle name="Normal 30 14" xfId="4973"/>
    <cellStyle name="Normal 30 15" xfId="4974"/>
    <cellStyle name="Normal 30 16" xfId="4975"/>
    <cellStyle name="Normal 30 17" xfId="4976"/>
    <cellStyle name="Normal 30 18" xfId="4977"/>
    <cellStyle name="Normal 30 19" xfId="4978"/>
    <cellStyle name="Normal 30 2" xfId="1953"/>
    <cellStyle name="Normal 30 3" xfId="1954"/>
    <cellStyle name="Normal 30 4" xfId="1955"/>
    <cellStyle name="Normal 30 5" xfId="1956"/>
    <cellStyle name="Normal 30 6" xfId="1957"/>
    <cellStyle name="Normal 30 7" xfId="1958"/>
    <cellStyle name="Normal 30 8" xfId="1959"/>
    <cellStyle name="Normal 30 9" xfId="1960"/>
    <cellStyle name="Normal 31" xfId="1961"/>
    <cellStyle name="Normal 31 10" xfId="1962"/>
    <cellStyle name="Normal 31 11" xfId="4979"/>
    <cellStyle name="Normal 31 12" xfId="4980"/>
    <cellStyle name="Normal 31 13" xfId="4981"/>
    <cellStyle name="Normal 31 14" xfId="4982"/>
    <cellStyle name="Normal 31 15" xfId="4983"/>
    <cellStyle name="Normal 31 16" xfId="4984"/>
    <cellStyle name="Normal 31 17" xfId="4985"/>
    <cellStyle name="Normal 31 18" xfId="4986"/>
    <cellStyle name="Normal 31 19" xfId="4987"/>
    <cellStyle name="Normal 31 2" xfId="1963"/>
    <cellStyle name="Normal 31 3" xfId="1964"/>
    <cellStyle name="Normal 31 4" xfId="1965"/>
    <cellStyle name="Normal 31 5" xfId="1966"/>
    <cellStyle name="Normal 31 6" xfId="1967"/>
    <cellStyle name="Normal 31 7" xfId="1968"/>
    <cellStyle name="Normal 31 8" xfId="1969"/>
    <cellStyle name="Normal 31 9" xfId="1970"/>
    <cellStyle name="Normal 32" xfId="1971"/>
    <cellStyle name="Normal 32 10" xfId="1972"/>
    <cellStyle name="Normal 32 11" xfId="4988"/>
    <cellStyle name="Normal 32 12" xfId="4989"/>
    <cellStyle name="Normal 32 13" xfId="4990"/>
    <cellStyle name="Normal 32 14" xfId="4991"/>
    <cellStyle name="Normal 32 15" xfId="4992"/>
    <cellStyle name="Normal 32 16" xfId="4993"/>
    <cellStyle name="Normal 32 17" xfId="4994"/>
    <cellStyle name="Normal 32 18" xfId="4995"/>
    <cellStyle name="Normal 32 19" xfId="4996"/>
    <cellStyle name="Normal 32 2" xfId="1973"/>
    <cellStyle name="Normal 32 3" xfId="1974"/>
    <cellStyle name="Normal 32 4" xfId="1975"/>
    <cellStyle name="Normal 32 5" xfId="1976"/>
    <cellStyle name="Normal 32 6" xfId="1977"/>
    <cellStyle name="Normal 32 7" xfId="1978"/>
    <cellStyle name="Normal 32 8" xfId="1979"/>
    <cellStyle name="Normal 32 9" xfId="1980"/>
    <cellStyle name="Normal 33" xfId="1981"/>
    <cellStyle name="Normal 33 10" xfId="1982"/>
    <cellStyle name="Normal 33 11" xfId="4997"/>
    <cellStyle name="Normal 33 12" xfId="4998"/>
    <cellStyle name="Normal 33 13" xfId="4999"/>
    <cellStyle name="Normal 33 14" xfId="5000"/>
    <cellStyle name="Normal 33 15" xfId="5001"/>
    <cellStyle name="Normal 33 16" xfId="5002"/>
    <cellStyle name="Normal 33 17" xfId="5003"/>
    <cellStyle name="Normal 33 18" xfId="5004"/>
    <cellStyle name="Normal 33 19" xfId="5005"/>
    <cellStyle name="Normal 33 2" xfId="1983"/>
    <cellStyle name="Normal 33 3" xfId="1984"/>
    <cellStyle name="Normal 33 4" xfId="1985"/>
    <cellStyle name="Normal 33 5" xfId="1986"/>
    <cellStyle name="Normal 33 6" xfId="1987"/>
    <cellStyle name="Normal 33 7" xfId="1988"/>
    <cellStyle name="Normal 33 8" xfId="1989"/>
    <cellStyle name="Normal 33 9" xfId="1990"/>
    <cellStyle name="Normal 34" xfId="1991"/>
    <cellStyle name="Normal 34 10" xfId="1992"/>
    <cellStyle name="Normal 34 11" xfId="5006"/>
    <cellStyle name="Normal 34 12" xfId="5007"/>
    <cellStyle name="Normal 34 13" xfId="5008"/>
    <cellStyle name="Normal 34 14" xfId="5009"/>
    <cellStyle name="Normal 34 15" xfId="5010"/>
    <cellStyle name="Normal 34 16" xfId="5011"/>
    <cellStyle name="Normal 34 17" xfId="5012"/>
    <cellStyle name="Normal 34 18" xfId="5013"/>
    <cellStyle name="Normal 34 19" xfId="5014"/>
    <cellStyle name="Normal 34 2" xfId="1993"/>
    <cellStyle name="Normal 34 3" xfId="1994"/>
    <cellStyle name="Normal 34 4" xfId="1995"/>
    <cellStyle name="Normal 34 5" xfId="1996"/>
    <cellStyle name="Normal 34 6" xfId="1997"/>
    <cellStyle name="Normal 34 7" xfId="1998"/>
    <cellStyle name="Normal 34 8" xfId="1999"/>
    <cellStyle name="Normal 34 9" xfId="2000"/>
    <cellStyle name="Normal 35" xfId="2001"/>
    <cellStyle name="Normal 35 10" xfId="2002"/>
    <cellStyle name="Normal 35 11" xfId="5015"/>
    <cellStyle name="Normal 35 12" xfId="5016"/>
    <cellStyle name="Normal 35 13" xfId="5017"/>
    <cellStyle name="Normal 35 14" xfId="5018"/>
    <cellStyle name="Normal 35 15" xfId="5019"/>
    <cellStyle name="Normal 35 16" xfId="5020"/>
    <cellStyle name="Normal 35 17" xfId="5021"/>
    <cellStyle name="Normal 35 18" xfId="5022"/>
    <cellStyle name="Normal 35 19" xfId="5023"/>
    <cellStyle name="Normal 35 2" xfId="2003"/>
    <cellStyle name="Normal 35 3" xfId="2004"/>
    <cellStyle name="Normal 35 4" xfId="2005"/>
    <cellStyle name="Normal 35 5" xfId="2006"/>
    <cellStyle name="Normal 35 6" xfId="2007"/>
    <cellStyle name="Normal 35 7" xfId="2008"/>
    <cellStyle name="Normal 35 8" xfId="2009"/>
    <cellStyle name="Normal 35 9" xfId="2010"/>
    <cellStyle name="Normal 36" xfId="2011"/>
    <cellStyle name="Normal 36 10" xfId="2012"/>
    <cellStyle name="Normal 36 11" xfId="5024"/>
    <cellStyle name="Normal 36 12" xfId="5025"/>
    <cellStyle name="Normal 36 13" xfId="5026"/>
    <cellStyle name="Normal 36 14" xfId="5027"/>
    <cellStyle name="Normal 36 15" xfId="5028"/>
    <cellStyle name="Normal 36 16" xfId="5029"/>
    <cellStyle name="Normal 36 17" xfId="5030"/>
    <cellStyle name="Normal 36 18" xfId="5031"/>
    <cellStyle name="Normal 36 19" xfId="5032"/>
    <cellStyle name="Normal 36 2" xfId="2013"/>
    <cellStyle name="Normal 36 3" xfId="2014"/>
    <cellStyle name="Normal 36 4" xfId="2015"/>
    <cellStyle name="Normal 36 5" xfId="2016"/>
    <cellStyle name="Normal 36 6" xfId="2017"/>
    <cellStyle name="Normal 36 7" xfId="2018"/>
    <cellStyle name="Normal 36 8" xfId="2019"/>
    <cellStyle name="Normal 36 9" xfId="2020"/>
    <cellStyle name="Normal 37" xfId="2021"/>
    <cellStyle name="Normal 37 10" xfId="2022"/>
    <cellStyle name="Normal 37 11" xfId="5033"/>
    <cellStyle name="Normal 37 12" xfId="5034"/>
    <cellStyle name="Normal 37 13" xfId="5035"/>
    <cellStyle name="Normal 37 14" xfId="5036"/>
    <cellStyle name="Normal 37 15" xfId="5037"/>
    <cellStyle name="Normal 37 16" xfId="5038"/>
    <cellStyle name="Normal 37 17" xfId="5039"/>
    <cellStyle name="Normal 37 18" xfId="5040"/>
    <cellStyle name="Normal 37 19" xfId="5041"/>
    <cellStyle name="Normal 37 2" xfId="2023"/>
    <cellStyle name="Normal 37 3" xfId="2024"/>
    <cellStyle name="Normal 37 4" xfId="2025"/>
    <cellStyle name="Normal 37 5" xfId="2026"/>
    <cellStyle name="Normal 37 6" xfId="2027"/>
    <cellStyle name="Normal 37 7" xfId="2028"/>
    <cellStyle name="Normal 37 8" xfId="2029"/>
    <cellStyle name="Normal 37 9" xfId="2030"/>
    <cellStyle name="Normal 38" xfId="2031"/>
    <cellStyle name="Normal 38 10" xfId="2032"/>
    <cellStyle name="Normal 38 11" xfId="5042"/>
    <cellStyle name="Normal 38 12" xfId="5043"/>
    <cellStyle name="Normal 38 13" xfId="5044"/>
    <cellStyle name="Normal 38 14" xfId="5045"/>
    <cellStyle name="Normal 38 15" xfId="5046"/>
    <cellStyle name="Normal 38 16" xfId="5047"/>
    <cellStyle name="Normal 38 17" xfId="5048"/>
    <cellStyle name="Normal 38 18" xfId="5049"/>
    <cellStyle name="Normal 38 19" xfId="5050"/>
    <cellStyle name="Normal 38 2" xfId="2033"/>
    <cellStyle name="Normal 38 3" xfId="2034"/>
    <cellStyle name="Normal 38 4" xfId="2035"/>
    <cellStyle name="Normal 38 5" xfId="2036"/>
    <cellStyle name="Normal 38 6" xfId="2037"/>
    <cellStyle name="Normal 38 7" xfId="2038"/>
    <cellStyle name="Normal 38 8" xfId="2039"/>
    <cellStyle name="Normal 38 9" xfId="2040"/>
    <cellStyle name="Normal 39" xfId="2041"/>
    <cellStyle name="Normal 39 10" xfId="2042"/>
    <cellStyle name="Normal 39 11" xfId="5051"/>
    <cellStyle name="Normal 39 12" xfId="5052"/>
    <cellStyle name="Normal 39 13" xfId="5053"/>
    <cellStyle name="Normal 39 14" xfId="5054"/>
    <cellStyle name="Normal 39 15" xfId="5055"/>
    <cellStyle name="Normal 39 16" xfId="5056"/>
    <cellStyle name="Normal 39 17" xfId="5057"/>
    <cellStyle name="Normal 39 18" xfId="5058"/>
    <cellStyle name="Normal 39 19" xfId="5059"/>
    <cellStyle name="Normal 39 2" xfId="2043"/>
    <cellStyle name="Normal 39 3" xfId="2044"/>
    <cellStyle name="Normal 39 4" xfId="2045"/>
    <cellStyle name="Normal 39 5" xfId="2046"/>
    <cellStyle name="Normal 39 6" xfId="2047"/>
    <cellStyle name="Normal 39 7" xfId="2048"/>
    <cellStyle name="Normal 39 8" xfId="2049"/>
    <cellStyle name="Normal 39 9" xfId="2050"/>
    <cellStyle name="Normal 4" xfId="2051"/>
    <cellStyle name="Normal 4 10" xfId="2052"/>
    <cellStyle name="Normal 4 11" xfId="2053"/>
    <cellStyle name="Normal 4 12" xfId="2054"/>
    <cellStyle name="Normal 4 13" xfId="2055"/>
    <cellStyle name="Normal 4 14" xfId="5060"/>
    <cellStyle name="Normal 4 14 2" xfId="5061"/>
    <cellStyle name="Normal 4 14 2 2" xfId="5062"/>
    <cellStyle name="Normal 4 14 2 3" xfId="5063"/>
    <cellStyle name="Normal 4 14 2 4" xfId="5064"/>
    <cellStyle name="Normal 4 14 3" xfId="5065"/>
    <cellStyle name="Normal 4 14 4" xfId="5066"/>
    <cellStyle name="Normal 4 14 5" xfId="5067"/>
    <cellStyle name="Normal 4 15" xfId="5068"/>
    <cellStyle name="Normal 4 16" xfId="5069"/>
    <cellStyle name="Normal 4 17" xfId="5070"/>
    <cellStyle name="Normal 4 18" xfId="5071"/>
    <cellStyle name="Normal 4 19" xfId="5072"/>
    <cellStyle name="Normal 4 2" xfId="2056"/>
    <cellStyle name="Normal 4 2 10" xfId="2057"/>
    <cellStyle name="Normal 4 2 11" xfId="5073"/>
    <cellStyle name="Normal 4 2 12" xfId="5074"/>
    <cellStyle name="Normal 4 2 13" xfId="5075"/>
    <cellStyle name="Normal 4 2 14" xfId="5076"/>
    <cellStyle name="Normal 4 2 15" xfId="5077"/>
    <cellStyle name="Normal 4 2 16" xfId="5078"/>
    <cellStyle name="Normal 4 2 17" xfId="5079"/>
    <cellStyle name="Normal 4 2 18" xfId="5080"/>
    <cellStyle name="Normal 4 2 19" xfId="5081"/>
    <cellStyle name="Normal 4 2 2" xfId="2058"/>
    <cellStyle name="Normal 4 2 3" xfId="2059"/>
    <cellStyle name="Normal 4 2 4" xfId="2060"/>
    <cellStyle name="Normal 4 2 5" xfId="2061"/>
    <cellStyle name="Normal 4 2 6" xfId="2062"/>
    <cellStyle name="Normal 4 2 7" xfId="2063"/>
    <cellStyle name="Normal 4 2 8" xfId="2064"/>
    <cellStyle name="Normal 4 2 9" xfId="2065"/>
    <cellStyle name="Normal 4 20" xfId="5082"/>
    <cellStyle name="Normal 4 21" xfId="5083"/>
    <cellStyle name="Normal 4 22" xfId="5084"/>
    <cellStyle name="Normal 4 3" xfId="2066"/>
    <cellStyle name="Normal 4 3 10" xfId="2067"/>
    <cellStyle name="Normal 4 3 11" xfId="5085"/>
    <cellStyle name="Normal 4 3 12" xfId="5086"/>
    <cellStyle name="Normal 4 3 13" xfId="5087"/>
    <cellStyle name="Normal 4 3 14" xfId="5088"/>
    <cellStyle name="Normal 4 3 15" xfId="5089"/>
    <cellStyle name="Normal 4 3 16" xfId="5090"/>
    <cellStyle name="Normal 4 3 17" xfId="5091"/>
    <cellStyle name="Normal 4 3 18" xfId="5092"/>
    <cellStyle name="Normal 4 3 19" xfId="5093"/>
    <cellStyle name="Normal 4 3 2" xfId="2068"/>
    <cellStyle name="Normal 4 3 3" xfId="2069"/>
    <cellStyle name="Normal 4 3 4" xfId="2070"/>
    <cellStyle name="Normal 4 3 5" xfId="2071"/>
    <cellStyle name="Normal 4 3 6" xfId="2072"/>
    <cellStyle name="Normal 4 3 7" xfId="2073"/>
    <cellStyle name="Normal 4 3 8" xfId="2074"/>
    <cellStyle name="Normal 4 3 9" xfId="2075"/>
    <cellStyle name="Normal 4 4" xfId="2076"/>
    <cellStyle name="Normal 4 4 10" xfId="2077"/>
    <cellStyle name="Normal 4 4 11" xfId="5094"/>
    <cellStyle name="Normal 4 4 12" xfId="5095"/>
    <cellStyle name="Normal 4 4 13" xfId="5096"/>
    <cellStyle name="Normal 4 4 14" xfId="5097"/>
    <cellStyle name="Normal 4 4 15" xfId="5098"/>
    <cellStyle name="Normal 4 4 16" xfId="5099"/>
    <cellStyle name="Normal 4 4 17" xfId="5100"/>
    <cellStyle name="Normal 4 4 18" xfId="5101"/>
    <cellStyle name="Normal 4 4 19" xfId="5102"/>
    <cellStyle name="Normal 4 4 2" xfId="2078"/>
    <cellStyle name="Normal 4 4 3" xfId="2079"/>
    <cellStyle name="Normal 4 4 4" xfId="2080"/>
    <cellStyle name="Normal 4 4 5" xfId="2081"/>
    <cellStyle name="Normal 4 4 6" xfId="2082"/>
    <cellStyle name="Normal 4 4 7" xfId="2083"/>
    <cellStyle name="Normal 4 4 8" xfId="2084"/>
    <cellStyle name="Normal 4 4 9" xfId="2085"/>
    <cellStyle name="Normal 4 5" xfId="2086"/>
    <cellStyle name="Normal 4 6" xfId="2087"/>
    <cellStyle name="Normal 4 7" xfId="2088"/>
    <cellStyle name="Normal 4 8" xfId="2089"/>
    <cellStyle name="Normal 4 9" xfId="2090"/>
    <cellStyle name="Normal 40" xfId="2091"/>
    <cellStyle name="Normal 40 10" xfId="2092"/>
    <cellStyle name="Normal 40 11" xfId="5103"/>
    <cellStyle name="Normal 40 12" xfId="5104"/>
    <cellStyle name="Normal 40 13" xfId="5105"/>
    <cellStyle name="Normal 40 14" xfId="5106"/>
    <cellStyle name="Normal 40 15" xfId="5107"/>
    <cellStyle name="Normal 40 16" xfId="5108"/>
    <cellStyle name="Normal 40 17" xfId="5109"/>
    <cellStyle name="Normal 40 18" xfId="5110"/>
    <cellStyle name="Normal 40 19" xfId="5111"/>
    <cellStyle name="Normal 40 2" xfId="2093"/>
    <cellStyle name="Normal 40 3" xfId="2094"/>
    <cellStyle name="Normal 40 4" xfId="2095"/>
    <cellStyle name="Normal 40 5" xfId="2096"/>
    <cellStyle name="Normal 40 6" xfId="2097"/>
    <cellStyle name="Normal 40 7" xfId="2098"/>
    <cellStyle name="Normal 40 8" xfId="2099"/>
    <cellStyle name="Normal 40 9" xfId="2100"/>
    <cellStyle name="Normal 41" xfId="2101"/>
    <cellStyle name="Normal 41 10" xfId="2102"/>
    <cellStyle name="Normal 41 11" xfId="5112"/>
    <cellStyle name="Normal 41 12" xfId="5113"/>
    <cellStyle name="Normal 41 13" xfId="5114"/>
    <cellStyle name="Normal 41 14" xfId="5115"/>
    <cellStyle name="Normal 41 15" xfId="5116"/>
    <cellStyle name="Normal 41 16" xfId="5117"/>
    <cellStyle name="Normal 41 17" xfId="5118"/>
    <cellStyle name="Normal 41 18" xfId="5119"/>
    <cellStyle name="Normal 41 19" xfId="5120"/>
    <cellStyle name="Normal 41 2" xfId="2103"/>
    <cellStyle name="Normal 41 3" xfId="2104"/>
    <cellStyle name="Normal 41 4" xfId="2105"/>
    <cellStyle name="Normal 41 5" xfId="2106"/>
    <cellStyle name="Normal 41 6" xfId="2107"/>
    <cellStyle name="Normal 41 7" xfId="2108"/>
    <cellStyle name="Normal 41 8" xfId="2109"/>
    <cellStyle name="Normal 41 9" xfId="2110"/>
    <cellStyle name="Normal 42" xfId="2111"/>
    <cellStyle name="Normal 42 10" xfId="2112"/>
    <cellStyle name="Normal 42 11" xfId="5121"/>
    <cellStyle name="Normal 42 12" xfId="5122"/>
    <cellStyle name="Normal 42 13" xfId="5123"/>
    <cellStyle name="Normal 42 14" xfId="5124"/>
    <cellStyle name="Normal 42 15" xfId="5125"/>
    <cellStyle name="Normal 42 16" xfId="5126"/>
    <cellStyle name="Normal 42 17" xfId="5127"/>
    <cellStyle name="Normal 42 18" xfId="5128"/>
    <cellStyle name="Normal 42 19" xfId="5129"/>
    <cellStyle name="Normal 42 2" xfId="2113"/>
    <cellStyle name="Normal 42 3" xfId="2114"/>
    <cellStyle name="Normal 42 4" xfId="2115"/>
    <cellStyle name="Normal 42 5" xfId="2116"/>
    <cellStyle name="Normal 42 6" xfId="2117"/>
    <cellStyle name="Normal 42 7" xfId="2118"/>
    <cellStyle name="Normal 42 8" xfId="2119"/>
    <cellStyle name="Normal 42 9" xfId="2120"/>
    <cellStyle name="Normal 43" xfId="2121"/>
    <cellStyle name="Normal 43 10" xfId="2122"/>
    <cellStyle name="Normal 43 11" xfId="5130"/>
    <cellStyle name="Normal 43 12" xfId="5131"/>
    <cellStyle name="Normal 43 13" xfId="5132"/>
    <cellStyle name="Normal 43 14" xfId="5133"/>
    <cellStyle name="Normal 43 15" xfId="5134"/>
    <cellStyle name="Normal 43 16" xfId="5135"/>
    <cellStyle name="Normal 43 17" xfId="5136"/>
    <cellStyle name="Normal 43 18" xfId="5137"/>
    <cellStyle name="Normal 43 19" xfId="5138"/>
    <cellStyle name="Normal 43 2" xfId="2123"/>
    <cellStyle name="Normal 43 3" xfId="2124"/>
    <cellStyle name="Normal 43 4" xfId="2125"/>
    <cellStyle name="Normal 43 5" xfId="2126"/>
    <cellStyle name="Normal 43 6" xfId="2127"/>
    <cellStyle name="Normal 43 7" xfId="2128"/>
    <cellStyle name="Normal 43 8" xfId="2129"/>
    <cellStyle name="Normal 43 9" xfId="2130"/>
    <cellStyle name="Normal 44" xfId="2131"/>
    <cellStyle name="Normal 44 10" xfId="2132"/>
    <cellStyle name="Normal 44 11" xfId="5139"/>
    <cellStyle name="Normal 44 12" xfId="5140"/>
    <cellStyle name="Normal 44 13" xfId="5141"/>
    <cellStyle name="Normal 44 14" xfId="5142"/>
    <cellStyle name="Normal 44 15" xfId="5143"/>
    <cellStyle name="Normal 44 16" xfId="5144"/>
    <cellStyle name="Normal 44 17" xfId="5145"/>
    <cellStyle name="Normal 44 18" xfId="5146"/>
    <cellStyle name="Normal 44 19" xfId="5147"/>
    <cellStyle name="Normal 44 2" xfId="2133"/>
    <cellStyle name="Normal 44 3" xfId="2134"/>
    <cellStyle name="Normal 44 4" xfId="2135"/>
    <cellStyle name="Normal 44 5" xfId="2136"/>
    <cellStyle name="Normal 44 6" xfId="2137"/>
    <cellStyle name="Normal 44 7" xfId="2138"/>
    <cellStyle name="Normal 44 8" xfId="2139"/>
    <cellStyle name="Normal 44 9" xfId="2140"/>
    <cellStyle name="Normal 45" xfId="2141"/>
    <cellStyle name="Normal 45 10" xfId="2142"/>
    <cellStyle name="Normal 45 11" xfId="5148"/>
    <cellStyle name="Normal 45 12" xfId="5149"/>
    <cellStyle name="Normal 45 13" xfId="5150"/>
    <cellStyle name="Normal 45 14" xfId="5151"/>
    <cellStyle name="Normal 45 15" xfId="5152"/>
    <cellStyle name="Normal 45 16" xfId="5153"/>
    <cellStyle name="Normal 45 17" xfId="5154"/>
    <cellStyle name="Normal 45 18" xfId="5155"/>
    <cellStyle name="Normal 45 19" xfId="5156"/>
    <cellStyle name="Normal 45 2" xfId="2143"/>
    <cellStyle name="Normal 45 3" xfId="2144"/>
    <cellStyle name="Normal 45 4" xfId="2145"/>
    <cellStyle name="Normal 45 5" xfId="2146"/>
    <cellStyle name="Normal 45 6" xfId="2147"/>
    <cellStyle name="Normal 45 7" xfId="2148"/>
    <cellStyle name="Normal 45 8" xfId="2149"/>
    <cellStyle name="Normal 45 9" xfId="2150"/>
    <cellStyle name="Normal 46" xfId="2151"/>
    <cellStyle name="Normal 46 10" xfId="2152"/>
    <cellStyle name="Normal 46 11" xfId="5157"/>
    <cellStyle name="Normal 46 12" xfId="5158"/>
    <cellStyle name="Normal 46 13" xfId="5159"/>
    <cellStyle name="Normal 46 14" xfId="5160"/>
    <cellStyle name="Normal 46 15" xfId="5161"/>
    <cellStyle name="Normal 46 16" xfId="5162"/>
    <cellStyle name="Normal 46 17" xfId="5163"/>
    <cellStyle name="Normal 46 18" xfId="5164"/>
    <cellStyle name="Normal 46 19" xfId="5165"/>
    <cellStyle name="Normal 46 2" xfId="2153"/>
    <cellStyle name="Normal 46 3" xfId="2154"/>
    <cellStyle name="Normal 46 4" xfId="2155"/>
    <cellStyle name="Normal 46 5" xfId="2156"/>
    <cellStyle name="Normal 46 6" xfId="2157"/>
    <cellStyle name="Normal 46 7" xfId="2158"/>
    <cellStyle name="Normal 46 8" xfId="2159"/>
    <cellStyle name="Normal 46 9" xfId="2160"/>
    <cellStyle name="Normal 47" xfId="2161"/>
    <cellStyle name="Normal 47 10" xfId="2162"/>
    <cellStyle name="Normal 47 11" xfId="5166"/>
    <cellStyle name="Normal 47 12" xfId="5167"/>
    <cellStyle name="Normal 47 13" xfId="5168"/>
    <cellStyle name="Normal 47 14" xfId="5169"/>
    <cellStyle name="Normal 47 15" xfId="5170"/>
    <cellStyle name="Normal 47 16" xfId="5171"/>
    <cellStyle name="Normal 47 17" xfId="5172"/>
    <cellStyle name="Normal 47 18" xfId="5173"/>
    <cellStyle name="Normal 47 19" xfId="5174"/>
    <cellStyle name="Normal 47 2" xfId="2163"/>
    <cellStyle name="Normal 47 3" xfId="2164"/>
    <cellStyle name="Normal 47 4" xfId="2165"/>
    <cellStyle name="Normal 47 5" xfId="2166"/>
    <cellStyle name="Normal 47 6" xfId="2167"/>
    <cellStyle name="Normal 47 7" xfId="2168"/>
    <cellStyle name="Normal 47 8" xfId="2169"/>
    <cellStyle name="Normal 47 9" xfId="2170"/>
    <cellStyle name="Normal 48" xfId="2171"/>
    <cellStyle name="Normal 48 10" xfId="2172"/>
    <cellStyle name="Normal 48 11" xfId="5175"/>
    <cellStyle name="Normal 48 12" xfId="5176"/>
    <cellStyle name="Normal 48 13" xfId="5177"/>
    <cellStyle name="Normal 48 14" xfId="5178"/>
    <cellStyle name="Normal 48 15" xfId="5179"/>
    <cellStyle name="Normal 48 16" xfId="5180"/>
    <cellStyle name="Normal 48 17" xfId="5181"/>
    <cellStyle name="Normal 48 18" xfId="5182"/>
    <cellStyle name="Normal 48 19" xfId="5183"/>
    <cellStyle name="Normal 48 2" xfId="2173"/>
    <cellStyle name="Normal 48 3" xfId="2174"/>
    <cellStyle name="Normal 48 4" xfId="2175"/>
    <cellStyle name="Normal 48 5" xfId="2176"/>
    <cellStyle name="Normal 48 6" xfId="2177"/>
    <cellStyle name="Normal 48 7" xfId="2178"/>
    <cellStyle name="Normal 48 8" xfId="2179"/>
    <cellStyle name="Normal 48 9" xfId="2180"/>
    <cellStyle name="Normal 49" xfId="2181"/>
    <cellStyle name="Normal 49 10" xfId="2182"/>
    <cellStyle name="Normal 49 11" xfId="5184"/>
    <cellStyle name="Normal 49 12" xfId="5185"/>
    <cellStyle name="Normal 49 13" xfId="5186"/>
    <cellStyle name="Normal 49 14" xfId="5187"/>
    <cellStyle name="Normal 49 15" xfId="5188"/>
    <cellStyle name="Normal 49 16" xfId="5189"/>
    <cellStyle name="Normal 49 17" xfId="5190"/>
    <cellStyle name="Normal 49 18" xfId="5191"/>
    <cellStyle name="Normal 49 19" xfId="5192"/>
    <cellStyle name="Normal 49 2" xfId="2183"/>
    <cellStyle name="Normal 49 3" xfId="2184"/>
    <cellStyle name="Normal 49 4" xfId="2185"/>
    <cellStyle name="Normal 49 5" xfId="2186"/>
    <cellStyle name="Normal 49 6" xfId="2187"/>
    <cellStyle name="Normal 49 7" xfId="2188"/>
    <cellStyle name="Normal 49 8" xfId="2189"/>
    <cellStyle name="Normal 49 9" xfId="2190"/>
    <cellStyle name="Normal 5" xfId="2191"/>
    <cellStyle name="Normal 5 10" xfId="2192"/>
    <cellStyle name="Normal 5 11" xfId="2193"/>
    <cellStyle name="Normal 5 12" xfId="2194"/>
    <cellStyle name="Normal 5 13" xfId="2195"/>
    <cellStyle name="Normal 5 14" xfId="5193"/>
    <cellStyle name="Normal 5 15" xfId="5194"/>
    <cellStyle name="Normal 5 16" xfId="5195"/>
    <cellStyle name="Normal 5 17" xfId="5196"/>
    <cellStyle name="Normal 5 18" xfId="5197"/>
    <cellStyle name="Normal 5 19" xfId="5198"/>
    <cellStyle name="Normal 5 2" xfId="2196"/>
    <cellStyle name="Normal 5 2 10" xfId="2197"/>
    <cellStyle name="Normal 5 2 11" xfId="5199"/>
    <cellStyle name="Normal 5 2 12" xfId="5200"/>
    <cellStyle name="Normal 5 2 13" xfId="5201"/>
    <cellStyle name="Normal 5 2 14" xfId="5202"/>
    <cellStyle name="Normal 5 2 15" xfId="5203"/>
    <cellStyle name="Normal 5 2 16" xfId="5204"/>
    <cellStyle name="Normal 5 2 17" xfId="5205"/>
    <cellStyle name="Normal 5 2 18" xfId="5206"/>
    <cellStyle name="Normal 5 2 19" xfId="5207"/>
    <cellStyle name="Normal 5 2 2" xfId="2198"/>
    <cellStyle name="Normal 5 2 3" xfId="2199"/>
    <cellStyle name="Normal 5 2 4" xfId="2200"/>
    <cellStyle name="Normal 5 2 5" xfId="2201"/>
    <cellStyle name="Normal 5 2 6" xfId="2202"/>
    <cellStyle name="Normal 5 2 7" xfId="2203"/>
    <cellStyle name="Normal 5 2 8" xfId="2204"/>
    <cellStyle name="Normal 5 2 9" xfId="2205"/>
    <cellStyle name="Normal 5 20" xfId="5208"/>
    <cellStyle name="Normal 5 21" xfId="5209"/>
    <cellStyle name="Normal 5 3" xfId="2206"/>
    <cellStyle name="Normal 5 3 10" xfId="2207"/>
    <cellStyle name="Normal 5 3 11" xfId="5210"/>
    <cellStyle name="Normal 5 3 12" xfId="5211"/>
    <cellStyle name="Normal 5 3 13" xfId="5212"/>
    <cellStyle name="Normal 5 3 14" xfId="5213"/>
    <cellStyle name="Normal 5 3 15" xfId="5214"/>
    <cellStyle name="Normal 5 3 16" xfId="5215"/>
    <cellStyle name="Normal 5 3 17" xfId="5216"/>
    <cellStyle name="Normal 5 3 18" xfId="5217"/>
    <cellStyle name="Normal 5 3 19" xfId="5218"/>
    <cellStyle name="Normal 5 3 2" xfId="2208"/>
    <cellStyle name="Normal 5 3 3" xfId="2209"/>
    <cellStyle name="Normal 5 3 4" xfId="2210"/>
    <cellStyle name="Normal 5 3 5" xfId="2211"/>
    <cellStyle name="Normal 5 3 6" xfId="2212"/>
    <cellStyle name="Normal 5 3 7" xfId="2213"/>
    <cellStyle name="Normal 5 3 8" xfId="2214"/>
    <cellStyle name="Normal 5 3 9" xfId="2215"/>
    <cellStyle name="Normal 5 4" xfId="2216"/>
    <cellStyle name="Normal 5 4 10" xfId="2217"/>
    <cellStyle name="Normal 5 4 11" xfId="5219"/>
    <cellStyle name="Normal 5 4 12" xfId="5220"/>
    <cellStyle name="Normal 5 4 13" xfId="5221"/>
    <cellStyle name="Normal 5 4 14" xfId="5222"/>
    <cellStyle name="Normal 5 4 15" xfId="5223"/>
    <cellStyle name="Normal 5 4 16" xfId="5224"/>
    <cellStyle name="Normal 5 4 17" xfId="5225"/>
    <cellStyle name="Normal 5 4 18" xfId="5226"/>
    <cellStyle name="Normal 5 4 19" xfId="5227"/>
    <cellStyle name="Normal 5 4 2" xfId="2218"/>
    <cellStyle name="Normal 5 4 3" xfId="2219"/>
    <cellStyle name="Normal 5 4 4" xfId="2220"/>
    <cellStyle name="Normal 5 4 5" xfId="2221"/>
    <cellStyle name="Normal 5 4 6" xfId="2222"/>
    <cellStyle name="Normal 5 4 7" xfId="2223"/>
    <cellStyle name="Normal 5 4 8" xfId="2224"/>
    <cellStyle name="Normal 5 4 9" xfId="2225"/>
    <cellStyle name="Normal 5 5" xfId="2226"/>
    <cellStyle name="Normal 5 6" xfId="2227"/>
    <cellStyle name="Normal 5 7" xfId="2228"/>
    <cellStyle name="Normal 5 8" xfId="2229"/>
    <cellStyle name="Normal 5 9" xfId="2230"/>
    <cellStyle name="Normal 50" xfId="2231"/>
    <cellStyle name="Normal 50 10" xfId="2232"/>
    <cellStyle name="Normal 50 11" xfId="5228"/>
    <cellStyle name="Normal 50 12" xfId="5229"/>
    <cellStyle name="Normal 50 13" xfId="5230"/>
    <cellStyle name="Normal 50 14" xfId="5231"/>
    <cellStyle name="Normal 50 15" xfId="5232"/>
    <cellStyle name="Normal 50 16" xfId="5233"/>
    <cellStyle name="Normal 50 17" xfId="5234"/>
    <cellStyle name="Normal 50 18" xfId="5235"/>
    <cellStyle name="Normal 50 19" xfId="5236"/>
    <cellStyle name="Normal 50 2" xfId="2233"/>
    <cellStyle name="Normal 50 3" xfId="2234"/>
    <cellStyle name="Normal 50 4" xfId="2235"/>
    <cellStyle name="Normal 50 5" xfId="2236"/>
    <cellStyle name="Normal 50 6" xfId="2237"/>
    <cellStyle name="Normal 50 7" xfId="2238"/>
    <cellStyle name="Normal 50 8" xfId="2239"/>
    <cellStyle name="Normal 50 9" xfId="2240"/>
    <cellStyle name="Normal 51" xfId="2241"/>
    <cellStyle name="Normal 51 10" xfId="2242"/>
    <cellStyle name="Normal 51 11" xfId="5237"/>
    <cellStyle name="Normal 51 12" xfId="5238"/>
    <cellStyle name="Normal 51 13" xfId="5239"/>
    <cellStyle name="Normal 51 14" xfId="5240"/>
    <cellStyle name="Normal 51 15" xfId="5241"/>
    <cellStyle name="Normal 51 16" xfId="5242"/>
    <cellStyle name="Normal 51 17" xfId="5243"/>
    <cellStyle name="Normal 51 18" xfId="5244"/>
    <cellStyle name="Normal 51 19" xfId="5245"/>
    <cellStyle name="Normal 51 2" xfId="2243"/>
    <cellStyle name="Normal 51 3" xfId="2244"/>
    <cellStyle name="Normal 51 4" xfId="2245"/>
    <cellStyle name="Normal 51 5" xfId="2246"/>
    <cellStyle name="Normal 51 6" xfId="2247"/>
    <cellStyle name="Normal 51 7" xfId="2248"/>
    <cellStyle name="Normal 51 8" xfId="2249"/>
    <cellStyle name="Normal 51 9" xfId="2250"/>
    <cellStyle name="Normal 52" xfId="2251"/>
    <cellStyle name="Normal 52 10" xfId="2252"/>
    <cellStyle name="Normal 52 11" xfId="5246"/>
    <cellStyle name="Normal 52 12" xfId="5247"/>
    <cellStyle name="Normal 52 13" xfId="5248"/>
    <cellStyle name="Normal 52 14" xfId="5249"/>
    <cellStyle name="Normal 52 15" xfId="5250"/>
    <cellStyle name="Normal 52 16" xfId="5251"/>
    <cellStyle name="Normal 52 17" xfId="5252"/>
    <cellStyle name="Normal 52 18" xfId="5253"/>
    <cellStyle name="Normal 52 19" xfId="5254"/>
    <cellStyle name="Normal 52 2" xfId="2253"/>
    <cellStyle name="Normal 52 3" xfId="2254"/>
    <cellStyle name="Normal 52 4" xfId="2255"/>
    <cellStyle name="Normal 52 5" xfId="2256"/>
    <cellStyle name="Normal 52 6" xfId="2257"/>
    <cellStyle name="Normal 52 7" xfId="2258"/>
    <cellStyle name="Normal 52 8" xfId="2259"/>
    <cellStyle name="Normal 52 9" xfId="2260"/>
    <cellStyle name="Normal 53" xfId="2261"/>
    <cellStyle name="Normal 53 10" xfId="2262"/>
    <cellStyle name="Normal 53 11" xfId="5255"/>
    <cellStyle name="Normal 53 12" xfId="5256"/>
    <cellStyle name="Normal 53 13" xfId="5257"/>
    <cellStyle name="Normal 53 14" xfId="5258"/>
    <cellStyle name="Normal 53 15" xfId="5259"/>
    <cellStyle name="Normal 53 16" xfId="5260"/>
    <cellStyle name="Normal 53 17" xfId="5261"/>
    <cellStyle name="Normal 53 18" xfId="5262"/>
    <cellStyle name="Normal 53 19" xfId="5263"/>
    <cellStyle name="Normal 53 2" xfId="2263"/>
    <cellStyle name="Normal 53 3" xfId="2264"/>
    <cellStyle name="Normal 53 4" xfId="2265"/>
    <cellStyle name="Normal 53 5" xfId="2266"/>
    <cellStyle name="Normal 53 6" xfId="2267"/>
    <cellStyle name="Normal 53 7" xfId="2268"/>
    <cellStyle name="Normal 53 8" xfId="2269"/>
    <cellStyle name="Normal 53 9" xfId="2270"/>
    <cellStyle name="Normal 54" xfId="2271"/>
    <cellStyle name="Normal 54 10" xfId="2272"/>
    <cellStyle name="Normal 54 11" xfId="5264"/>
    <cellStyle name="Normal 54 12" xfId="5265"/>
    <cellStyle name="Normal 54 13" xfId="5266"/>
    <cellStyle name="Normal 54 14" xfId="5267"/>
    <cellStyle name="Normal 54 15" xfId="5268"/>
    <cellStyle name="Normal 54 16" xfId="5269"/>
    <cellStyle name="Normal 54 17" xfId="5270"/>
    <cellStyle name="Normal 54 18" xfId="5271"/>
    <cellStyle name="Normal 54 19" xfId="5272"/>
    <cellStyle name="Normal 54 2" xfId="2273"/>
    <cellStyle name="Normal 54 3" xfId="2274"/>
    <cellStyle name="Normal 54 4" xfId="2275"/>
    <cellStyle name="Normal 54 5" xfId="2276"/>
    <cellStyle name="Normal 54 6" xfId="2277"/>
    <cellStyle name="Normal 54 7" xfId="2278"/>
    <cellStyle name="Normal 54 8" xfId="2279"/>
    <cellStyle name="Normal 54 9" xfId="2280"/>
    <cellStyle name="Normal 55" xfId="2281"/>
    <cellStyle name="Normal 55 10" xfId="2282"/>
    <cellStyle name="Normal 55 11" xfId="5273"/>
    <cellStyle name="Normal 55 12" xfId="5274"/>
    <cellStyle name="Normal 55 13" xfId="5275"/>
    <cellStyle name="Normal 55 14" xfId="5276"/>
    <cellStyle name="Normal 55 15" xfId="5277"/>
    <cellStyle name="Normal 55 16" xfId="5278"/>
    <cellStyle name="Normal 55 17" xfId="5279"/>
    <cellStyle name="Normal 55 18" xfId="5280"/>
    <cellStyle name="Normal 55 19" xfId="5281"/>
    <cellStyle name="Normal 55 2" xfId="2283"/>
    <cellStyle name="Normal 55 3" xfId="2284"/>
    <cellStyle name="Normal 55 4" xfId="2285"/>
    <cellStyle name="Normal 55 5" xfId="2286"/>
    <cellStyle name="Normal 55 6" xfId="2287"/>
    <cellStyle name="Normal 55 7" xfId="2288"/>
    <cellStyle name="Normal 55 8" xfId="2289"/>
    <cellStyle name="Normal 55 9" xfId="2290"/>
    <cellStyle name="Normal 56" xfId="2291"/>
    <cellStyle name="Normal 56 10" xfId="2292"/>
    <cellStyle name="Normal 56 11" xfId="5282"/>
    <cellStyle name="Normal 56 12" xfId="5283"/>
    <cellStyle name="Normal 56 13" xfId="5284"/>
    <cellStyle name="Normal 56 14" xfId="5285"/>
    <cellStyle name="Normal 56 15" xfId="5286"/>
    <cellStyle name="Normal 56 16" xfId="5287"/>
    <cellStyle name="Normal 56 17" xfId="5288"/>
    <cellStyle name="Normal 56 18" xfId="5289"/>
    <cellStyle name="Normal 56 19" xfId="5290"/>
    <cellStyle name="Normal 56 2" xfId="2293"/>
    <cellStyle name="Normal 56 3" xfId="2294"/>
    <cellStyle name="Normal 56 4" xfId="2295"/>
    <cellStyle name="Normal 56 5" xfId="2296"/>
    <cellStyle name="Normal 56 6" xfId="2297"/>
    <cellStyle name="Normal 56 7" xfId="2298"/>
    <cellStyle name="Normal 56 8" xfId="2299"/>
    <cellStyle name="Normal 56 9" xfId="2300"/>
    <cellStyle name="Normal 57" xfId="2301"/>
    <cellStyle name="Normal 57 10" xfId="2302"/>
    <cellStyle name="Normal 57 11" xfId="5291"/>
    <cellStyle name="Normal 57 12" xfId="5292"/>
    <cellStyle name="Normal 57 13" xfId="5293"/>
    <cellStyle name="Normal 57 14" xfId="5294"/>
    <cellStyle name="Normal 57 15" xfId="5295"/>
    <cellStyle name="Normal 57 16" xfId="5296"/>
    <cellStyle name="Normal 57 17" xfId="5297"/>
    <cellStyle name="Normal 57 18" xfId="5298"/>
    <cellStyle name="Normal 57 19" xfId="5299"/>
    <cellStyle name="Normal 57 2" xfId="2303"/>
    <cellStyle name="Normal 57 3" xfId="2304"/>
    <cellStyle name="Normal 57 4" xfId="2305"/>
    <cellStyle name="Normal 57 5" xfId="2306"/>
    <cellStyle name="Normal 57 6" xfId="2307"/>
    <cellStyle name="Normal 57 7" xfId="2308"/>
    <cellStyle name="Normal 57 8" xfId="2309"/>
    <cellStyle name="Normal 57 9" xfId="2310"/>
    <cellStyle name="Normal 58" xfId="2311"/>
    <cellStyle name="Normal 58 10" xfId="2312"/>
    <cellStyle name="Normal 58 11" xfId="5300"/>
    <cellStyle name="Normal 58 12" xfId="5301"/>
    <cellStyle name="Normal 58 13" xfId="5302"/>
    <cellStyle name="Normal 58 14" xfId="5303"/>
    <cellStyle name="Normal 58 15" xfId="5304"/>
    <cellStyle name="Normal 58 16" xfId="5305"/>
    <cellStyle name="Normal 58 17" xfId="5306"/>
    <cellStyle name="Normal 58 18" xfId="5307"/>
    <cellStyle name="Normal 58 19" xfId="5308"/>
    <cellStyle name="Normal 58 2" xfId="2313"/>
    <cellStyle name="Normal 58 3" xfId="2314"/>
    <cellStyle name="Normal 58 4" xfId="2315"/>
    <cellStyle name="Normal 58 5" xfId="2316"/>
    <cellStyle name="Normal 58 6" xfId="2317"/>
    <cellStyle name="Normal 58 7" xfId="2318"/>
    <cellStyle name="Normal 58 8" xfId="2319"/>
    <cellStyle name="Normal 58 9" xfId="2320"/>
    <cellStyle name="Normal 59" xfId="2321"/>
    <cellStyle name="Normal 59 10" xfId="2322"/>
    <cellStyle name="Normal 59 11" xfId="5309"/>
    <cellStyle name="Normal 59 12" xfId="5310"/>
    <cellStyle name="Normal 59 13" xfId="5311"/>
    <cellStyle name="Normal 59 14" xfId="5312"/>
    <cellStyle name="Normal 59 15" xfId="5313"/>
    <cellStyle name="Normal 59 16" xfId="5314"/>
    <cellStyle name="Normal 59 17" xfId="5315"/>
    <cellStyle name="Normal 59 18" xfId="5316"/>
    <cellStyle name="Normal 59 19" xfId="5317"/>
    <cellStyle name="Normal 59 2" xfId="2323"/>
    <cellStyle name="Normal 59 3" xfId="2324"/>
    <cellStyle name="Normal 59 4" xfId="2325"/>
    <cellStyle name="Normal 59 5" xfId="2326"/>
    <cellStyle name="Normal 59 6" xfId="2327"/>
    <cellStyle name="Normal 59 7" xfId="2328"/>
    <cellStyle name="Normal 59 8" xfId="2329"/>
    <cellStyle name="Normal 59 9" xfId="2330"/>
    <cellStyle name="Normal 6" xfId="2331"/>
    <cellStyle name="Normal 6 10" xfId="5318"/>
    <cellStyle name="Normal 6 11" xfId="5319"/>
    <cellStyle name="Normal 6 12" xfId="5320"/>
    <cellStyle name="Normal 6 13" xfId="5321"/>
    <cellStyle name="Normal 6 2" xfId="2332"/>
    <cellStyle name="Normal 6 2 10" xfId="2333"/>
    <cellStyle name="Normal 6 2 11" xfId="2334"/>
    <cellStyle name="Normal 6 2 12" xfId="2335"/>
    <cellStyle name="Normal 6 2 13" xfId="2336"/>
    <cellStyle name="Normal 6 2 14" xfId="5322"/>
    <cellStyle name="Normal 6 2 15" xfId="5323"/>
    <cellStyle name="Normal 6 2 16" xfId="5324"/>
    <cellStyle name="Normal 6 2 17" xfId="5325"/>
    <cellStyle name="Normal 6 2 18" xfId="5326"/>
    <cellStyle name="Normal 6 2 19" xfId="5327"/>
    <cellStyle name="Normal 6 2 2" xfId="2337"/>
    <cellStyle name="Normal 6 2 2 10" xfId="5328"/>
    <cellStyle name="Normal 6 2 2 11" xfId="5329"/>
    <cellStyle name="Normal 6 2 2 2" xfId="2338"/>
    <cellStyle name="Normal 6 2 2 2 10" xfId="2339"/>
    <cellStyle name="Normal 6 2 2 2 11" xfId="5330"/>
    <cellStyle name="Normal 6 2 2 2 12" xfId="5331"/>
    <cellStyle name="Normal 6 2 2 2 13" xfId="5332"/>
    <cellStyle name="Normal 6 2 2 2 14" xfId="5333"/>
    <cellStyle name="Normal 6 2 2 2 15" xfId="5334"/>
    <cellStyle name="Normal 6 2 2 2 16" xfId="5335"/>
    <cellStyle name="Normal 6 2 2 2 17" xfId="5336"/>
    <cellStyle name="Normal 6 2 2 2 18" xfId="5337"/>
    <cellStyle name="Normal 6 2 2 2 19" xfId="5338"/>
    <cellStyle name="Normal 6 2 2 2 2" xfId="2340"/>
    <cellStyle name="Normal 6 2 2 2 3" xfId="2341"/>
    <cellStyle name="Normal 6 2 2 2 4" xfId="2342"/>
    <cellStyle name="Normal 6 2 2 2 5" xfId="2343"/>
    <cellStyle name="Normal 6 2 2 2 6" xfId="2344"/>
    <cellStyle name="Normal 6 2 2 2 7" xfId="2345"/>
    <cellStyle name="Normal 6 2 2 2 8" xfId="2346"/>
    <cellStyle name="Normal 6 2 2 2 9" xfId="2347"/>
    <cellStyle name="Normal 6 2 2 3" xfId="5339"/>
    <cellStyle name="Normal 6 2 2 4" xfId="5340"/>
    <cellStyle name="Normal 6 2 2 5" xfId="5341"/>
    <cellStyle name="Normal 6 2 2 6" xfId="5342"/>
    <cellStyle name="Normal 6 2 2 7" xfId="5343"/>
    <cellStyle name="Normal 6 2 2 8" xfId="5344"/>
    <cellStyle name="Normal 6 2 2 9" xfId="5345"/>
    <cellStyle name="Normal 6 2 20" xfId="5346"/>
    <cellStyle name="Normal 6 2 21" xfId="5347"/>
    <cellStyle name="Normal 6 2 22" xfId="5348"/>
    <cellStyle name="Normal 6 2 3" xfId="2348"/>
    <cellStyle name="Normal 6 2 3 10" xfId="2349"/>
    <cellStyle name="Normal 6 2 3 11" xfId="5349"/>
    <cellStyle name="Normal 6 2 3 12" xfId="5350"/>
    <cellStyle name="Normal 6 2 3 13" xfId="5351"/>
    <cellStyle name="Normal 6 2 3 14" xfId="5352"/>
    <cellStyle name="Normal 6 2 3 15" xfId="5353"/>
    <cellStyle name="Normal 6 2 3 16" xfId="5354"/>
    <cellStyle name="Normal 6 2 3 17" xfId="5355"/>
    <cellStyle name="Normal 6 2 3 18" xfId="5356"/>
    <cellStyle name="Normal 6 2 3 19" xfId="5357"/>
    <cellStyle name="Normal 6 2 3 2" xfId="2350"/>
    <cellStyle name="Normal 6 2 3 3" xfId="2351"/>
    <cellStyle name="Normal 6 2 3 4" xfId="2352"/>
    <cellStyle name="Normal 6 2 3 5" xfId="2353"/>
    <cellStyle name="Normal 6 2 3 6" xfId="2354"/>
    <cellStyle name="Normal 6 2 3 7" xfId="2355"/>
    <cellStyle name="Normal 6 2 3 8" xfId="2356"/>
    <cellStyle name="Normal 6 2 3 9" xfId="2357"/>
    <cellStyle name="Normal 6 2 4" xfId="2358"/>
    <cellStyle name="Normal 6 2 4 10" xfId="2359"/>
    <cellStyle name="Normal 6 2 4 11" xfId="5358"/>
    <cellStyle name="Normal 6 2 4 12" xfId="5359"/>
    <cellStyle name="Normal 6 2 4 13" xfId="5360"/>
    <cellStyle name="Normal 6 2 4 14" xfId="5361"/>
    <cellStyle name="Normal 6 2 4 15" xfId="5362"/>
    <cellStyle name="Normal 6 2 4 16" xfId="5363"/>
    <cellStyle name="Normal 6 2 4 17" xfId="5364"/>
    <cellStyle name="Normal 6 2 4 18" xfId="5365"/>
    <cellStyle name="Normal 6 2 4 19" xfId="5366"/>
    <cellStyle name="Normal 6 2 4 2" xfId="2360"/>
    <cellStyle name="Normal 6 2 4 3" xfId="2361"/>
    <cellStyle name="Normal 6 2 4 4" xfId="2362"/>
    <cellStyle name="Normal 6 2 4 5" xfId="2363"/>
    <cellStyle name="Normal 6 2 4 6" xfId="2364"/>
    <cellStyle name="Normal 6 2 4 7" xfId="2365"/>
    <cellStyle name="Normal 6 2 4 8" xfId="2366"/>
    <cellStyle name="Normal 6 2 4 9" xfId="2367"/>
    <cellStyle name="Normal 6 2 5" xfId="2368"/>
    <cellStyle name="Normal 6 2 6" xfId="2369"/>
    <cellStyle name="Normal 6 2 7" xfId="2370"/>
    <cellStyle name="Normal 6 2 8" xfId="2371"/>
    <cellStyle name="Normal 6 2 9" xfId="2372"/>
    <cellStyle name="Normal 6 3" xfId="2373"/>
    <cellStyle name="Normal 6 3 10" xfId="5367"/>
    <cellStyle name="Normal 6 3 2" xfId="5368"/>
    <cellStyle name="Normal 6 3 3" xfId="5369"/>
    <cellStyle name="Normal 6 3 4" xfId="5370"/>
    <cellStyle name="Normal 6 3 5" xfId="5371"/>
    <cellStyle name="Normal 6 3 6" xfId="5372"/>
    <cellStyle name="Normal 6 3 7" xfId="5373"/>
    <cellStyle name="Normal 6 3 8" xfId="5374"/>
    <cellStyle name="Normal 6 3 9" xfId="5375"/>
    <cellStyle name="Normal 6 4" xfId="2374"/>
    <cellStyle name="Normal 6 4 10" xfId="5376"/>
    <cellStyle name="Normal 6 4 2" xfId="5377"/>
    <cellStyle name="Normal 6 4 3" xfId="5378"/>
    <cellStyle name="Normal 6 4 4" xfId="5379"/>
    <cellStyle name="Normal 6 4 5" xfId="5380"/>
    <cellStyle name="Normal 6 4 6" xfId="5381"/>
    <cellStyle name="Normal 6 4 7" xfId="5382"/>
    <cellStyle name="Normal 6 4 8" xfId="5383"/>
    <cellStyle name="Normal 6 4 9" xfId="5384"/>
    <cellStyle name="Normal 6 5" xfId="5385"/>
    <cellStyle name="Normal 6 6" xfId="5386"/>
    <cellStyle name="Normal 6 7" xfId="5387"/>
    <cellStyle name="Normal 6 8" xfId="5388"/>
    <cellStyle name="Normal 6 9" xfId="5389"/>
    <cellStyle name="Normal 60" xfId="2375"/>
    <cellStyle name="Normal 60 10" xfId="2376"/>
    <cellStyle name="Normal 60 11" xfId="5390"/>
    <cellStyle name="Normal 60 12" xfId="5391"/>
    <cellStyle name="Normal 60 13" xfId="5392"/>
    <cellStyle name="Normal 60 14" xfId="5393"/>
    <cellStyle name="Normal 60 15" xfId="5394"/>
    <cellStyle name="Normal 60 16" xfId="5395"/>
    <cellStyle name="Normal 60 17" xfId="5396"/>
    <cellStyle name="Normal 60 18" xfId="5397"/>
    <cellStyle name="Normal 60 19" xfId="5398"/>
    <cellStyle name="Normal 60 2" xfId="2377"/>
    <cellStyle name="Normal 60 3" xfId="2378"/>
    <cellStyle name="Normal 60 4" xfId="2379"/>
    <cellStyle name="Normal 60 5" xfId="2380"/>
    <cellStyle name="Normal 60 6" xfId="2381"/>
    <cellStyle name="Normal 60 7" xfId="2382"/>
    <cellStyle name="Normal 60 8" xfId="2383"/>
    <cellStyle name="Normal 60 9" xfId="2384"/>
    <cellStyle name="Normal 61" xfId="2385"/>
    <cellStyle name="Normal 61 10" xfId="2386"/>
    <cellStyle name="Normal 61 11" xfId="5399"/>
    <cellStyle name="Normal 61 12" xfId="5400"/>
    <cellStyle name="Normal 61 13" xfId="5401"/>
    <cellStyle name="Normal 61 14" xfId="5402"/>
    <cellStyle name="Normal 61 15" xfId="5403"/>
    <cellStyle name="Normal 61 16" xfId="5404"/>
    <cellStyle name="Normal 61 17" xfId="5405"/>
    <cellStyle name="Normal 61 18" xfId="5406"/>
    <cellStyle name="Normal 61 19" xfId="5407"/>
    <cellStyle name="Normal 61 2" xfId="2387"/>
    <cellStyle name="Normal 61 3" xfId="2388"/>
    <cellStyle name="Normal 61 4" xfId="2389"/>
    <cellStyle name="Normal 61 5" xfId="2390"/>
    <cellStyle name="Normal 61 6" xfId="2391"/>
    <cellStyle name="Normal 61 7" xfId="2392"/>
    <cellStyle name="Normal 61 8" xfId="2393"/>
    <cellStyle name="Normal 61 9" xfId="2394"/>
    <cellStyle name="Normal 62" xfId="2395"/>
    <cellStyle name="Normal 62 10" xfId="2396"/>
    <cellStyle name="Normal 62 11" xfId="5408"/>
    <cellStyle name="Normal 62 12" xfId="5409"/>
    <cellStyle name="Normal 62 13" xfId="5410"/>
    <cellStyle name="Normal 62 14" xfId="5411"/>
    <cellStyle name="Normal 62 15" xfId="5412"/>
    <cellStyle name="Normal 62 16" xfId="5413"/>
    <cellStyle name="Normal 62 17" xfId="5414"/>
    <cellStyle name="Normal 62 18" xfId="5415"/>
    <cellStyle name="Normal 62 19" xfId="5416"/>
    <cellStyle name="Normal 62 2" xfId="2397"/>
    <cellStyle name="Normal 62 3" xfId="2398"/>
    <cellStyle name="Normal 62 4" xfId="2399"/>
    <cellStyle name="Normal 62 5" xfId="2400"/>
    <cellStyle name="Normal 62 6" xfId="2401"/>
    <cellStyle name="Normal 62 7" xfId="2402"/>
    <cellStyle name="Normal 62 8" xfId="2403"/>
    <cellStyle name="Normal 62 9" xfId="2404"/>
    <cellStyle name="Normal 63" xfId="2405"/>
    <cellStyle name="Normal 63 10" xfId="2406"/>
    <cellStyle name="Normal 63 11" xfId="5417"/>
    <cellStyle name="Normal 63 12" xfId="5418"/>
    <cellStyle name="Normal 63 13" xfId="5419"/>
    <cellStyle name="Normal 63 14" xfId="5420"/>
    <cellStyle name="Normal 63 15" xfId="5421"/>
    <cellStyle name="Normal 63 16" xfId="5422"/>
    <cellStyle name="Normal 63 17" xfId="5423"/>
    <cellStyle name="Normal 63 18" xfId="5424"/>
    <cellStyle name="Normal 63 19" xfId="5425"/>
    <cellStyle name="Normal 63 2" xfId="2407"/>
    <cellStyle name="Normal 63 3" xfId="2408"/>
    <cellStyle name="Normal 63 4" xfId="2409"/>
    <cellStyle name="Normal 63 5" xfId="2410"/>
    <cellStyle name="Normal 63 6" xfId="2411"/>
    <cellStyle name="Normal 63 7" xfId="2412"/>
    <cellStyle name="Normal 63 8" xfId="2413"/>
    <cellStyle name="Normal 63 9" xfId="2414"/>
    <cellStyle name="Normal 64" xfId="2415"/>
    <cellStyle name="Normal 64 10" xfId="2416"/>
    <cellStyle name="Normal 64 11" xfId="5426"/>
    <cellStyle name="Normal 64 12" xfId="5427"/>
    <cellStyle name="Normal 64 13" xfId="5428"/>
    <cellStyle name="Normal 64 14" xfId="5429"/>
    <cellStyle name="Normal 64 15" xfId="5430"/>
    <cellStyle name="Normal 64 16" xfId="5431"/>
    <cellStyle name="Normal 64 17" xfId="5432"/>
    <cellStyle name="Normal 64 18" xfId="5433"/>
    <cellStyle name="Normal 64 19" xfId="5434"/>
    <cellStyle name="Normal 64 2" xfId="2417"/>
    <cellStyle name="Normal 64 3" xfId="2418"/>
    <cellStyle name="Normal 64 4" xfId="2419"/>
    <cellStyle name="Normal 64 5" xfId="2420"/>
    <cellStyle name="Normal 64 6" xfId="2421"/>
    <cellStyle name="Normal 64 7" xfId="2422"/>
    <cellStyle name="Normal 64 8" xfId="2423"/>
    <cellStyle name="Normal 64 9" xfId="2424"/>
    <cellStyle name="Normal 65" xfId="2425"/>
    <cellStyle name="Normal 65 10" xfId="2426"/>
    <cellStyle name="Normal 65 11" xfId="5435"/>
    <cellStyle name="Normal 65 12" xfId="5436"/>
    <cellStyle name="Normal 65 13" xfId="5437"/>
    <cellStyle name="Normal 65 14" xfId="5438"/>
    <cellStyle name="Normal 65 15" xfId="5439"/>
    <cellStyle name="Normal 65 16" xfId="5440"/>
    <cellStyle name="Normal 65 17" xfId="5441"/>
    <cellStyle name="Normal 65 18" xfId="5442"/>
    <cellStyle name="Normal 65 19" xfId="5443"/>
    <cellStyle name="Normal 65 2" xfId="2427"/>
    <cellStyle name="Normal 65 3" xfId="2428"/>
    <cellStyle name="Normal 65 4" xfId="2429"/>
    <cellStyle name="Normal 65 5" xfId="2430"/>
    <cellStyle name="Normal 65 6" xfId="2431"/>
    <cellStyle name="Normal 65 7" xfId="2432"/>
    <cellStyle name="Normal 65 8" xfId="2433"/>
    <cellStyle name="Normal 65 9" xfId="2434"/>
    <cellStyle name="Normal 66" xfId="2435"/>
    <cellStyle name="Normal 66 10" xfId="2436"/>
    <cellStyle name="Normal 66 11" xfId="5444"/>
    <cellStyle name="Normal 66 12" xfId="5445"/>
    <cellStyle name="Normal 66 13" xfId="5446"/>
    <cellStyle name="Normal 66 14" xfId="5447"/>
    <cellStyle name="Normal 66 15" xfId="5448"/>
    <cellStyle name="Normal 66 16" xfId="5449"/>
    <cellStyle name="Normal 66 17" xfId="5450"/>
    <cellStyle name="Normal 66 18" xfId="5451"/>
    <cellStyle name="Normal 66 19" xfId="5452"/>
    <cellStyle name="Normal 66 2" xfId="2437"/>
    <cellStyle name="Normal 66 3" xfId="2438"/>
    <cellStyle name="Normal 66 4" xfId="2439"/>
    <cellStyle name="Normal 66 5" xfId="2440"/>
    <cellStyle name="Normal 66 6" xfId="2441"/>
    <cellStyle name="Normal 66 7" xfId="2442"/>
    <cellStyle name="Normal 66 8" xfId="2443"/>
    <cellStyle name="Normal 66 9" xfId="2444"/>
    <cellStyle name="Normal 67" xfId="2445"/>
    <cellStyle name="Normal 67 10" xfId="2446"/>
    <cellStyle name="Normal 67 11" xfId="5453"/>
    <cellStyle name="Normal 67 12" xfId="5454"/>
    <cellStyle name="Normal 67 13" xfId="5455"/>
    <cellStyle name="Normal 67 14" xfId="5456"/>
    <cellStyle name="Normal 67 15" xfId="5457"/>
    <cellStyle name="Normal 67 16" xfId="5458"/>
    <cellStyle name="Normal 67 17" xfId="5459"/>
    <cellStyle name="Normal 67 18" xfId="5460"/>
    <cellStyle name="Normal 67 19" xfId="5461"/>
    <cellStyle name="Normal 67 2" xfId="2447"/>
    <cellStyle name="Normal 67 3" xfId="2448"/>
    <cellStyle name="Normal 67 4" xfId="2449"/>
    <cellStyle name="Normal 67 5" xfId="2450"/>
    <cellStyle name="Normal 67 6" xfId="2451"/>
    <cellStyle name="Normal 67 7" xfId="2452"/>
    <cellStyle name="Normal 67 8" xfId="2453"/>
    <cellStyle name="Normal 67 9" xfId="2454"/>
    <cellStyle name="Normal 68" xfId="2455"/>
    <cellStyle name="Normal 68 10" xfId="2456"/>
    <cellStyle name="Normal 68 11" xfId="5462"/>
    <cellStyle name="Normal 68 12" xfId="5463"/>
    <cellStyle name="Normal 68 13" xfId="5464"/>
    <cellStyle name="Normal 68 14" xfId="5465"/>
    <cellStyle name="Normal 68 15" xfId="5466"/>
    <cellStyle name="Normal 68 16" xfId="5467"/>
    <cellStyle name="Normal 68 17" xfId="5468"/>
    <cellStyle name="Normal 68 18" xfId="5469"/>
    <cellStyle name="Normal 68 19" xfId="5470"/>
    <cellStyle name="Normal 68 2" xfId="2457"/>
    <cellStyle name="Normal 68 3" xfId="2458"/>
    <cellStyle name="Normal 68 4" xfId="2459"/>
    <cellStyle name="Normal 68 5" xfId="2460"/>
    <cellStyle name="Normal 68 6" xfId="2461"/>
    <cellStyle name="Normal 68 7" xfId="2462"/>
    <cellStyle name="Normal 68 8" xfId="2463"/>
    <cellStyle name="Normal 68 9" xfId="2464"/>
    <cellStyle name="Normal 69" xfId="2465"/>
    <cellStyle name="Normal 69 10" xfId="2466"/>
    <cellStyle name="Normal 69 11" xfId="5471"/>
    <cellStyle name="Normal 69 12" xfId="5472"/>
    <cellStyle name="Normal 69 13" xfId="5473"/>
    <cellStyle name="Normal 69 14" xfId="5474"/>
    <cellStyle name="Normal 69 15" xfId="5475"/>
    <cellStyle name="Normal 69 16" xfId="5476"/>
    <cellStyle name="Normal 69 17" xfId="5477"/>
    <cellStyle name="Normal 69 18" xfId="5478"/>
    <cellStyle name="Normal 69 19" xfId="5479"/>
    <cellStyle name="Normal 69 2" xfId="2467"/>
    <cellStyle name="Normal 69 3" xfId="2468"/>
    <cellStyle name="Normal 69 4" xfId="2469"/>
    <cellStyle name="Normal 69 5" xfId="2470"/>
    <cellStyle name="Normal 69 6" xfId="2471"/>
    <cellStyle name="Normal 69 7" xfId="2472"/>
    <cellStyle name="Normal 69 8" xfId="2473"/>
    <cellStyle name="Normal 69 9" xfId="2474"/>
    <cellStyle name="Normal 7" xfId="2475"/>
    <cellStyle name="Normal 7 10" xfId="5480"/>
    <cellStyle name="Normal 7 11" xfId="5481"/>
    <cellStyle name="Normal 7 12" xfId="5482"/>
    <cellStyle name="Normal 7 13" xfId="5483"/>
    <cellStyle name="Normal 7 2" xfId="2476"/>
    <cellStyle name="Normal 7 2 10" xfId="2477"/>
    <cellStyle name="Normal 7 2 11" xfId="2478"/>
    <cellStyle name="Normal 7 2 12" xfId="2479"/>
    <cellStyle name="Normal 7 2 13" xfId="2480"/>
    <cellStyle name="Normal 7 2 14" xfId="5484"/>
    <cellStyle name="Normal 7 2 14 2" xfId="5485"/>
    <cellStyle name="Normal 7 2 14 2 2" xfId="5486"/>
    <cellStyle name="Normal 7 2 14 2 3" xfId="5487"/>
    <cellStyle name="Normal 7 2 14 2 4" xfId="5488"/>
    <cellStyle name="Normal 7 2 14 3" xfId="5489"/>
    <cellStyle name="Normal 7 2 14 4" xfId="5490"/>
    <cellStyle name="Normal 7 2 14 5" xfId="5491"/>
    <cellStyle name="Normal 7 2 15" xfId="5492"/>
    <cellStyle name="Normal 7 2 16" xfId="5493"/>
    <cellStyle name="Normal 7 2 17" xfId="5494"/>
    <cellStyle name="Normal 7 2 18" xfId="5495"/>
    <cellStyle name="Normal 7 2 19" xfId="5496"/>
    <cellStyle name="Normal 7 2 2" xfId="2481"/>
    <cellStyle name="Normal 7 2 2 10" xfId="5497"/>
    <cellStyle name="Normal 7 2 2 11" xfId="5498"/>
    <cellStyle name="Normal 7 2 2 2" xfId="2482"/>
    <cellStyle name="Normal 7 2 2 2 10" xfId="2483"/>
    <cellStyle name="Normal 7 2 2 2 11" xfId="5499"/>
    <cellStyle name="Normal 7 2 2 2 11 2" xfId="5500"/>
    <cellStyle name="Normal 7 2 2 2 11 2 2" xfId="5501"/>
    <cellStyle name="Normal 7 2 2 2 11 2 3" xfId="5502"/>
    <cellStyle name="Normal 7 2 2 2 11 2 4" xfId="5503"/>
    <cellStyle name="Normal 7 2 2 2 11 3" xfId="5504"/>
    <cellStyle name="Normal 7 2 2 2 11 4" xfId="5505"/>
    <cellStyle name="Normal 7 2 2 2 11 5" xfId="5506"/>
    <cellStyle name="Normal 7 2 2 2 12" xfId="5507"/>
    <cellStyle name="Normal 7 2 2 2 13" xfId="5508"/>
    <cellStyle name="Normal 7 2 2 2 14" xfId="5509"/>
    <cellStyle name="Normal 7 2 2 2 15" xfId="5510"/>
    <cellStyle name="Normal 7 2 2 2 16" xfId="5511"/>
    <cellStyle name="Normal 7 2 2 2 17" xfId="5512"/>
    <cellStyle name="Normal 7 2 2 2 18" xfId="5513"/>
    <cellStyle name="Normal 7 2 2 2 19" xfId="5514"/>
    <cellStyle name="Normal 7 2 2 2 2" xfId="2484"/>
    <cellStyle name="Normal 7 2 2 2 3" xfId="2485"/>
    <cellStyle name="Normal 7 2 2 2 4" xfId="2486"/>
    <cellStyle name="Normal 7 2 2 2 5" xfId="2487"/>
    <cellStyle name="Normal 7 2 2 2 6" xfId="2488"/>
    <cellStyle name="Normal 7 2 2 2 7" xfId="2489"/>
    <cellStyle name="Normal 7 2 2 2 8" xfId="2490"/>
    <cellStyle name="Normal 7 2 2 2 9" xfId="2491"/>
    <cellStyle name="Normal 7 2 2 3" xfId="5515"/>
    <cellStyle name="Normal 7 2 2 3 2" xfId="5516"/>
    <cellStyle name="Normal 7 2 2 3 2 2" xfId="5517"/>
    <cellStyle name="Normal 7 2 2 3 2 3" xfId="5518"/>
    <cellStyle name="Normal 7 2 2 3 2 4" xfId="5519"/>
    <cellStyle name="Normal 7 2 2 3 2 5" xfId="5520"/>
    <cellStyle name="Normal 7 2 2 3 3" xfId="5521"/>
    <cellStyle name="Normal 7 2 2 3 4" xfId="5522"/>
    <cellStyle name="Normal 7 2 2 3 5" xfId="5523"/>
    <cellStyle name="Normal 7 2 2 3 6" xfId="5524"/>
    <cellStyle name="Normal 7 2 2 4" xfId="5525"/>
    <cellStyle name="Normal 7 2 2 5" xfId="5526"/>
    <cellStyle name="Normal 7 2 2 6" xfId="5527"/>
    <cellStyle name="Normal 7 2 2 7" xfId="5528"/>
    <cellStyle name="Normal 7 2 2 8" xfId="5529"/>
    <cellStyle name="Normal 7 2 2 9" xfId="5530"/>
    <cellStyle name="Normal 7 2 20" xfId="5531"/>
    <cellStyle name="Normal 7 2 21" xfId="5532"/>
    <cellStyle name="Normal 7 2 22" xfId="5533"/>
    <cellStyle name="Normal 7 2 3" xfId="2492"/>
    <cellStyle name="Normal 7 2 3 10" xfId="2493"/>
    <cellStyle name="Normal 7 2 3 11" xfId="5534"/>
    <cellStyle name="Normal 7 2 3 12" xfId="5535"/>
    <cellStyle name="Normal 7 2 3 13" xfId="5536"/>
    <cellStyle name="Normal 7 2 3 14" xfId="5537"/>
    <cellStyle name="Normal 7 2 3 15" xfId="5538"/>
    <cellStyle name="Normal 7 2 3 16" xfId="5539"/>
    <cellStyle name="Normal 7 2 3 17" xfId="5540"/>
    <cellStyle name="Normal 7 2 3 18" xfId="5541"/>
    <cellStyle name="Normal 7 2 3 19" xfId="5542"/>
    <cellStyle name="Normal 7 2 3 2" xfId="2494"/>
    <cellStyle name="Normal 7 2 3 3" xfId="2495"/>
    <cellStyle name="Normal 7 2 3 4" xfId="2496"/>
    <cellStyle name="Normal 7 2 3 5" xfId="2497"/>
    <cellStyle name="Normal 7 2 3 6" xfId="2498"/>
    <cellStyle name="Normal 7 2 3 7" xfId="2499"/>
    <cellStyle name="Normal 7 2 3 8" xfId="2500"/>
    <cellStyle name="Normal 7 2 3 9" xfId="2501"/>
    <cellStyle name="Normal 7 2 4" xfId="2502"/>
    <cellStyle name="Normal 7 2 4 10" xfId="2503"/>
    <cellStyle name="Normal 7 2 4 11" xfId="5543"/>
    <cellStyle name="Normal 7 2 4 12" xfId="5544"/>
    <cellStyle name="Normal 7 2 4 13" xfId="5545"/>
    <cellStyle name="Normal 7 2 4 14" xfId="5546"/>
    <cellStyle name="Normal 7 2 4 15" xfId="5547"/>
    <cellStyle name="Normal 7 2 4 16" xfId="5548"/>
    <cellStyle name="Normal 7 2 4 17" xfId="5549"/>
    <cellStyle name="Normal 7 2 4 18" xfId="5550"/>
    <cellStyle name="Normal 7 2 4 19" xfId="5551"/>
    <cellStyle name="Normal 7 2 4 2" xfId="2504"/>
    <cellStyle name="Normal 7 2 4 3" xfId="2505"/>
    <cellStyle name="Normal 7 2 4 4" xfId="2506"/>
    <cellStyle name="Normal 7 2 4 5" xfId="2507"/>
    <cellStyle name="Normal 7 2 4 6" xfId="2508"/>
    <cellStyle name="Normal 7 2 4 7" xfId="2509"/>
    <cellStyle name="Normal 7 2 4 8" xfId="2510"/>
    <cellStyle name="Normal 7 2 4 9" xfId="2511"/>
    <cellStyle name="Normal 7 2 5" xfId="2512"/>
    <cellStyle name="Normal 7 2 6" xfId="2513"/>
    <cellStyle name="Normal 7 2 7" xfId="2514"/>
    <cellStyle name="Normal 7 2 8" xfId="2515"/>
    <cellStyle name="Normal 7 2 9" xfId="2516"/>
    <cellStyle name="Normal 7 3" xfId="2517"/>
    <cellStyle name="Normal 7 3 10" xfId="5552"/>
    <cellStyle name="Normal 7 3 2" xfId="5553"/>
    <cellStyle name="Normal 7 3 3" xfId="5554"/>
    <cellStyle name="Normal 7 3 4" xfId="5555"/>
    <cellStyle name="Normal 7 3 5" xfId="5556"/>
    <cellStyle name="Normal 7 3 6" xfId="5557"/>
    <cellStyle name="Normal 7 3 7" xfId="5558"/>
    <cellStyle name="Normal 7 3 8" xfId="5559"/>
    <cellStyle name="Normal 7 3 9" xfId="5560"/>
    <cellStyle name="Normal 7 4" xfId="2518"/>
    <cellStyle name="Normal 7 4 10" xfId="5561"/>
    <cellStyle name="Normal 7 4 2" xfId="5562"/>
    <cellStyle name="Normal 7 4 3" xfId="5563"/>
    <cellStyle name="Normal 7 4 4" xfId="5564"/>
    <cellStyle name="Normal 7 4 5" xfId="5565"/>
    <cellStyle name="Normal 7 4 6" xfId="5566"/>
    <cellStyle name="Normal 7 4 7" xfId="5567"/>
    <cellStyle name="Normal 7 4 8" xfId="5568"/>
    <cellStyle name="Normal 7 4 9" xfId="5569"/>
    <cellStyle name="Normal 7 5" xfId="5570"/>
    <cellStyle name="Normal 7 5 2" xfId="5571"/>
    <cellStyle name="Normal 7 5 2 2" xfId="5572"/>
    <cellStyle name="Normal 7 5 2 3" xfId="5573"/>
    <cellStyle name="Normal 7 5 2 4" xfId="5574"/>
    <cellStyle name="Normal 7 5 2 5" xfId="5575"/>
    <cellStyle name="Normal 7 5 3" xfId="5576"/>
    <cellStyle name="Normal 7 5 4" xfId="5577"/>
    <cellStyle name="Normal 7 5 5" xfId="5578"/>
    <cellStyle name="Normal 7 5 6" xfId="5579"/>
    <cellStyle name="Normal 7 6" xfId="5580"/>
    <cellStyle name="Normal 7 7" xfId="5581"/>
    <cellStyle name="Normal 7 8" xfId="5582"/>
    <cellStyle name="Normal 7 9" xfId="5583"/>
    <cellStyle name="Normal 70" xfId="2519"/>
    <cellStyle name="Normal 70 10" xfId="2520"/>
    <cellStyle name="Normal 70 11" xfId="5584"/>
    <cellStyle name="Normal 70 12" xfId="5585"/>
    <cellStyle name="Normal 70 13" xfId="5586"/>
    <cellStyle name="Normal 70 14" xfId="5587"/>
    <cellStyle name="Normal 70 15" xfId="5588"/>
    <cellStyle name="Normal 70 16" xfId="5589"/>
    <cellStyle name="Normal 70 17" xfId="5590"/>
    <cellStyle name="Normal 70 18" xfId="5591"/>
    <cellStyle name="Normal 70 19" xfId="5592"/>
    <cellStyle name="Normal 70 2" xfId="2521"/>
    <cellStyle name="Normal 70 3" xfId="2522"/>
    <cellStyle name="Normal 70 4" xfId="2523"/>
    <cellStyle name="Normal 70 5" xfId="2524"/>
    <cellStyle name="Normal 70 6" xfId="2525"/>
    <cellStyle name="Normal 70 7" xfId="2526"/>
    <cellStyle name="Normal 70 8" xfId="2527"/>
    <cellStyle name="Normal 70 9" xfId="2528"/>
    <cellStyle name="Normal 71" xfId="2529"/>
    <cellStyle name="Normal 71 10" xfId="2530"/>
    <cellStyle name="Normal 71 11" xfId="5593"/>
    <cellStyle name="Normal 71 12" xfId="5594"/>
    <cellStyle name="Normal 71 13" xfId="5595"/>
    <cellStyle name="Normal 71 14" xfId="5596"/>
    <cellStyle name="Normal 71 15" xfId="5597"/>
    <cellStyle name="Normal 71 16" xfId="5598"/>
    <cellStyle name="Normal 71 17" xfId="5599"/>
    <cellStyle name="Normal 71 18" xfId="5600"/>
    <cellStyle name="Normal 71 19" xfId="5601"/>
    <cellStyle name="Normal 71 2" xfId="2531"/>
    <cellStyle name="Normal 71 3" xfId="2532"/>
    <cellStyle name="Normal 71 4" xfId="2533"/>
    <cellStyle name="Normal 71 5" xfId="2534"/>
    <cellStyle name="Normal 71 6" xfId="2535"/>
    <cellStyle name="Normal 71 7" xfId="2536"/>
    <cellStyle name="Normal 71 8" xfId="2537"/>
    <cellStyle name="Normal 71 9" xfId="2538"/>
    <cellStyle name="Normal 72" xfId="2539"/>
    <cellStyle name="Normal 72 10" xfId="2540"/>
    <cellStyle name="Normal 72 11" xfId="5602"/>
    <cellStyle name="Normal 72 12" xfId="5603"/>
    <cellStyle name="Normal 72 13" xfId="5604"/>
    <cellStyle name="Normal 72 14" xfId="5605"/>
    <cellStyle name="Normal 72 15" xfId="5606"/>
    <cellStyle name="Normal 72 16" xfId="5607"/>
    <cellStyle name="Normal 72 17" xfId="5608"/>
    <cellStyle name="Normal 72 18" xfId="5609"/>
    <cellStyle name="Normal 72 19" xfId="5610"/>
    <cellStyle name="Normal 72 2" xfId="2541"/>
    <cellStyle name="Normal 72 3" xfId="2542"/>
    <cellStyle name="Normal 72 4" xfId="2543"/>
    <cellStyle name="Normal 72 5" xfId="2544"/>
    <cellStyle name="Normal 72 6" xfId="2545"/>
    <cellStyle name="Normal 72 7" xfId="2546"/>
    <cellStyle name="Normal 72 8" xfId="2547"/>
    <cellStyle name="Normal 72 9" xfId="2548"/>
    <cellStyle name="Normal 73" xfId="2549"/>
    <cellStyle name="Normal 73 10" xfId="2550"/>
    <cellStyle name="Normal 73 11" xfId="5611"/>
    <cellStyle name="Normal 73 12" xfId="5612"/>
    <cellStyle name="Normal 73 13" xfId="5613"/>
    <cellStyle name="Normal 73 14" xfId="5614"/>
    <cellStyle name="Normal 73 15" xfId="5615"/>
    <cellStyle name="Normal 73 16" xfId="5616"/>
    <cellStyle name="Normal 73 17" xfId="5617"/>
    <cellStyle name="Normal 73 18" xfId="5618"/>
    <cellStyle name="Normal 73 19" xfId="5619"/>
    <cellStyle name="Normal 73 2" xfId="2551"/>
    <cellStyle name="Normal 73 3" xfId="2552"/>
    <cellStyle name="Normal 73 4" xfId="2553"/>
    <cellStyle name="Normal 73 5" xfId="2554"/>
    <cellStyle name="Normal 73 6" xfId="2555"/>
    <cellStyle name="Normal 73 7" xfId="2556"/>
    <cellStyle name="Normal 73 8" xfId="2557"/>
    <cellStyle name="Normal 73 9" xfId="2558"/>
    <cellStyle name="Normal 74" xfId="2559"/>
    <cellStyle name="Normal 74 10" xfId="2560"/>
    <cellStyle name="Normal 74 11" xfId="5620"/>
    <cellStyle name="Normal 74 12" xfId="5621"/>
    <cellStyle name="Normal 74 13" xfId="5622"/>
    <cellStyle name="Normal 74 14" xfId="5623"/>
    <cellStyle name="Normal 74 15" xfId="5624"/>
    <cellStyle name="Normal 74 16" xfId="5625"/>
    <cellStyle name="Normal 74 17" xfId="5626"/>
    <cellStyle name="Normal 74 18" xfId="5627"/>
    <cellStyle name="Normal 74 19" xfId="5628"/>
    <cellStyle name="Normal 74 2" xfId="2561"/>
    <cellStyle name="Normal 74 3" xfId="2562"/>
    <cellStyle name="Normal 74 4" xfId="2563"/>
    <cellStyle name="Normal 74 5" xfId="2564"/>
    <cellStyle name="Normal 74 6" xfId="2565"/>
    <cellStyle name="Normal 74 7" xfId="2566"/>
    <cellStyle name="Normal 74 8" xfId="2567"/>
    <cellStyle name="Normal 74 9" xfId="2568"/>
    <cellStyle name="Normal 75" xfId="2569"/>
    <cellStyle name="Normal 75 10" xfId="2570"/>
    <cellStyle name="Normal 75 11" xfId="5629"/>
    <cellStyle name="Normal 75 12" xfId="5630"/>
    <cellStyle name="Normal 75 13" xfId="5631"/>
    <cellStyle name="Normal 75 14" xfId="5632"/>
    <cellStyle name="Normal 75 15" xfId="5633"/>
    <cellStyle name="Normal 75 16" xfId="5634"/>
    <cellStyle name="Normal 75 17" xfId="5635"/>
    <cellStyle name="Normal 75 18" xfId="5636"/>
    <cellStyle name="Normal 75 19" xfId="5637"/>
    <cellStyle name="Normal 75 2" xfId="2571"/>
    <cellStyle name="Normal 75 3" xfId="2572"/>
    <cellStyle name="Normal 75 4" xfId="2573"/>
    <cellStyle name="Normal 75 5" xfId="2574"/>
    <cellStyle name="Normal 75 6" xfId="2575"/>
    <cellStyle name="Normal 75 7" xfId="2576"/>
    <cellStyle name="Normal 75 8" xfId="2577"/>
    <cellStyle name="Normal 75 9" xfId="2578"/>
    <cellStyle name="Normal 76" xfId="2579"/>
    <cellStyle name="Normal 76 10" xfId="2580"/>
    <cellStyle name="Normal 76 11" xfId="5638"/>
    <cellStyle name="Normal 76 12" xfId="5639"/>
    <cellStyle name="Normal 76 13" xfId="5640"/>
    <cellStyle name="Normal 76 14" xfId="5641"/>
    <cellStyle name="Normal 76 15" xfId="5642"/>
    <cellStyle name="Normal 76 16" xfId="5643"/>
    <cellStyle name="Normal 76 17" xfId="5644"/>
    <cellStyle name="Normal 76 18" xfId="5645"/>
    <cellStyle name="Normal 76 19" xfId="5646"/>
    <cellStyle name="Normal 76 2" xfId="2581"/>
    <cellStyle name="Normal 76 3" xfId="2582"/>
    <cellStyle name="Normal 76 4" xfId="2583"/>
    <cellStyle name="Normal 76 5" xfId="2584"/>
    <cellStyle name="Normal 76 6" xfId="2585"/>
    <cellStyle name="Normal 76 7" xfId="2586"/>
    <cellStyle name="Normal 76 8" xfId="2587"/>
    <cellStyle name="Normal 76 9" xfId="2588"/>
    <cellStyle name="Normal 77" xfId="2589"/>
    <cellStyle name="Normal 77 10" xfId="2590"/>
    <cellStyle name="Normal 77 11" xfId="5647"/>
    <cellStyle name="Normal 77 12" xfId="5648"/>
    <cellStyle name="Normal 77 13" xfId="5649"/>
    <cellStyle name="Normal 77 14" xfId="5650"/>
    <cellStyle name="Normal 77 15" xfId="5651"/>
    <cellStyle name="Normal 77 16" xfId="5652"/>
    <cellStyle name="Normal 77 17" xfId="5653"/>
    <cellStyle name="Normal 77 18" xfId="5654"/>
    <cellStyle name="Normal 77 19" xfId="5655"/>
    <cellStyle name="Normal 77 2" xfId="2591"/>
    <cellStyle name="Normal 77 3" xfId="2592"/>
    <cellStyle name="Normal 77 4" xfId="2593"/>
    <cellStyle name="Normal 77 5" xfId="2594"/>
    <cellStyle name="Normal 77 6" xfId="2595"/>
    <cellStyle name="Normal 77 7" xfId="2596"/>
    <cellStyle name="Normal 77 8" xfId="2597"/>
    <cellStyle name="Normal 77 9" xfId="2598"/>
    <cellStyle name="Normal 78" xfId="2599"/>
    <cellStyle name="Normal 78 10" xfId="2600"/>
    <cellStyle name="Normal 78 11" xfId="5656"/>
    <cellStyle name="Normal 78 12" xfId="5657"/>
    <cellStyle name="Normal 78 13" xfId="5658"/>
    <cellStyle name="Normal 78 14" xfId="5659"/>
    <cellStyle name="Normal 78 15" xfId="5660"/>
    <cellStyle name="Normal 78 16" xfId="5661"/>
    <cellStyle name="Normal 78 17" xfId="5662"/>
    <cellStyle name="Normal 78 18" xfId="5663"/>
    <cellStyle name="Normal 78 19" xfId="5664"/>
    <cellStyle name="Normal 78 2" xfId="2601"/>
    <cellStyle name="Normal 78 3" xfId="2602"/>
    <cellStyle name="Normal 78 4" xfId="2603"/>
    <cellStyle name="Normal 78 5" xfId="2604"/>
    <cellStyle name="Normal 78 6" xfId="2605"/>
    <cellStyle name="Normal 78 7" xfId="2606"/>
    <cellStyle name="Normal 78 8" xfId="2607"/>
    <cellStyle name="Normal 78 9" xfId="2608"/>
    <cellStyle name="Normal 79" xfId="2609"/>
    <cellStyle name="Normal 79 10" xfId="2610"/>
    <cellStyle name="Normal 79 11" xfId="5665"/>
    <cellStyle name="Normal 79 12" xfId="5666"/>
    <cellStyle name="Normal 79 13" xfId="5667"/>
    <cellStyle name="Normal 79 14" xfId="5668"/>
    <cellStyle name="Normal 79 15" xfId="5669"/>
    <cellStyle name="Normal 79 16" xfId="5670"/>
    <cellStyle name="Normal 79 17" xfId="5671"/>
    <cellStyle name="Normal 79 18" xfId="5672"/>
    <cellStyle name="Normal 79 19" xfId="5673"/>
    <cellStyle name="Normal 79 2" xfId="2611"/>
    <cellStyle name="Normal 79 3" xfId="2612"/>
    <cellStyle name="Normal 79 4" xfId="2613"/>
    <cellStyle name="Normal 79 5" xfId="2614"/>
    <cellStyle name="Normal 79 6" xfId="2615"/>
    <cellStyle name="Normal 79 7" xfId="2616"/>
    <cellStyle name="Normal 79 8" xfId="2617"/>
    <cellStyle name="Normal 79 9" xfId="2618"/>
    <cellStyle name="Normal 8" xfId="2619"/>
    <cellStyle name="Normal 8 10" xfId="5674"/>
    <cellStyle name="Normal 8 11" xfId="5675"/>
    <cellStyle name="Normal 8 12" xfId="5676"/>
    <cellStyle name="Normal 8 13" xfId="5677"/>
    <cellStyle name="Normal 8 2" xfId="2620"/>
    <cellStyle name="Normal 8 2 10" xfId="2621"/>
    <cellStyle name="Normal 8 2 11" xfId="2622"/>
    <cellStyle name="Normal 8 2 12" xfId="2623"/>
    <cellStyle name="Normal 8 2 13" xfId="2624"/>
    <cellStyle name="Normal 8 2 14" xfId="5678"/>
    <cellStyle name="Normal 8 2 14 2" xfId="5679"/>
    <cellStyle name="Normal 8 2 14 2 2" xfId="5680"/>
    <cellStyle name="Normal 8 2 14 2 3" xfId="5681"/>
    <cellStyle name="Normal 8 2 14 2 4" xfId="5682"/>
    <cellStyle name="Normal 8 2 14 3" xfId="5683"/>
    <cellStyle name="Normal 8 2 14 4" xfId="5684"/>
    <cellStyle name="Normal 8 2 14 5" xfId="5685"/>
    <cellStyle name="Normal 8 2 15" xfId="5686"/>
    <cellStyle name="Normal 8 2 16" xfId="5687"/>
    <cellStyle name="Normal 8 2 17" xfId="5688"/>
    <cellStyle name="Normal 8 2 18" xfId="5689"/>
    <cellStyle name="Normal 8 2 19" xfId="5690"/>
    <cellStyle name="Normal 8 2 2" xfId="2625"/>
    <cellStyle name="Normal 8 2 2 10" xfId="5691"/>
    <cellStyle name="Normal 8 2 2 11" xfId="5692"/>
    <cellStyle name="Normal 8 2 2 2" xfId="2626"/>
    <cellStyle name="Normal 8 2 2 2 10" xfId="2627"/>
    <cellStyle name="Normal 8 2 2 2 11" xfId="5693"/>
    <cellStyle name="Normal 8 2 2 2 11 2" xfId="5694"/>
    <cellStyle name="Normal 8 2 2 2 11 2 2" xfId="5695"/>
    <cellStyle name="Normal 8 2 2 2 11 2 3" xfId="5696"/>
    <cellStyle name="Normal 8 2 2 2 11 2 4" xfId="5697"/>
    <cellStyle name="Normal 8 2 2 2 11 3" xfId="5698"/>
    <cellStyle name="Normal 8 2 2 2 11 4" xfId="5699"/>
    <cellStyle name="Normal 8 2 2 2 11 5" xfId="5700"/>
    <cellStyle name="Normal 8 2 2 2 12" xfId="5701"/>
    <cellStyle name="Normal 8 2 2 2 13" xfId="5702"/>
    <cellStyle name="Normal 8 2 2 2 14" xfId="5703"/>
    <cellStyle name="Normal 8 2 2 2 15" xfId="5704"/>
    <cellStyle name="Normal 8 2 2 2 16" xfId="5705"/>
    <cellStyle name="Normal 8 2 2 2 17" xfId="5706"/>
    <cellStyle name="Normal 8 2 2 2 18" xfId="5707"/>
    <cellStyle name="Normal 8 2 2 2 19" xfId="5708"/>
    <cellStyle name="Normal 8 2 2 2 2" xfId="2628"/>
    <cellStyle name="Normal 8 2 2 2 3" xfId="2629"/>
    <cellStyle name="Normal 8 2 2 2 4" xfId="2630"/>
    <cellStyle name="Normal 8 2 2 2 5" xfId="2631"/>
    <cellStyle name="Normal 8 2 2 2 6" xfId="2632"/>
    <cellStyle name="Normal 8 2 2 2 7" xfId="2633"/>
    <cellStyle name="Normal 8 2 2 2 8" xfId="2634"/>
    <cellStyle name="Normal 8 2 2 2 9" xfId="2635"/>
    <cellStyle name="Normal 8 2 2 3" xfId="5709"/>
    <cellStyle name="Normal 8 2 2 3 2" xfId="5710"/>
    <cellStyle name="Normal 8 2 2 3 2 2" xfId="5711"/>
    <cellStyle name="Normal 8 2 2 3 2 3" xfId="5712"/>
    <cellStyle name="Normal 8 2 2 3 2 4" xfId="5713"/>
    <cellStyle name="Normal 8 2 2 3 2 5" xfId="5714"/>
    <cellStyle name="Normal 8 2 2 3 3" xfId="5715"/>
    <cellStyle name="Normal 8 2 2 3 4" xfId="5716"/>
    <cellStyle name="Normal 8 2 2 3 5" xfId="5717"/>
    <cellStyle name="Normal 8 2 2 3 6" xfId="5718"/>
    <cellStyle name="Normal 8 2 2 4" xfId="5719"/>
    <cellStyle name="Normal 8 2 2 5" xfId="5720"/>
    <cellStyle name="Normal 8 2 2 6" xfId="5721"/>
    <cellStyle name="Normal 8 2 2 7" xfId="5722"/>
    <cellStyle name="Normal 8 2 2 8" xfId="5723"/>
    <cellStyle name="Normal 8 2 2 9" xfId="5724"/>
    <cellStyle name="Normal 8 2 20" xfId="5725"/>
    <cellStyle name="Normal 8 2 21" xfId="5726"/>
    <cellStyle name="Normal 8 2 22" xfId="5727"/>
    <cellStyle name="Normal 8 2 3" xfId="2636"/>
    <cellStyle name="Normal 8 2 3 10" xfId="2637"/>
    <cellStyle name="Normal 8 2 3 11" xfId="5728"/>
    <cellStyle name="Normal 8 2 3 12" xfId="5729"/>
    <cellStyle name="Normal 8 2 3 13" xfId="5730"/>
    <cellStyle name="Normal 8 2 3 14" xfId="5731"/>
    <cellStyle name="Normal 8 2 3 15" xfId="5732"/>
    <cellStyle name="Normal 8 2 3 16" xfId="5733"/>
    <cellStyle name="Normal 8 2 3 17" xfId="5734"/>
    <cellStyle name="Normal 8 2 3 18" xfId="5735"/>
    <cellStyle name="Normal 8 2 3 19" xfId="5736"/>
    <cellStyle name="Normal 8 2 3 2" xfId="2638"/>
    <cellStyle name="Normal 8 2 3 3" xfId="2639"/>
    <cellStyle name="Normal 8 2 3 4" xfId="2640"/>
    <cellStyle name="Normal 8 2 3 5" xfId="2641"/>
    <cellStyle name="Normal 8 2 3 6" xfId="2642"/>
    <cellStyle name="Normal 8 2 3 7" xfId="2643"/>
    <cellStyle name="Normal 8 2 3 8" xfId="2644"/>
    <cellStyle name="Normal 8 2 3 9" xfId="2645"/>
    <cellStyle name="Normal 8 2 4" xfId="2646"/>
    <cellStyle name="Normal 8 2 4 10" xfId="2647"/>
    <cellStyle name="Normal 8 2 4 11" xfId="5737"/>
    <cellStyle name="Normal 8 2 4 12" xfId="5738"/>
    <cellStyle name="Normal 8 2 4 13" xfId="5739"/>
    <cellStyle name="Normal 8 2 4 14" xfId="5740"/>
    <cellStyle name="Normal 8 2 4 15" xfId="5741"/>
    <cellStyle name="Normal 8 2 4 16" xfId="5742"/>
    <cellStyle name="Normal 8 2 4 17" xfId="5743"/>
    <cellStyle name="Normal 8 2 4 18" xfId="5744"/>
    <cellStyle name="Normal 8 2 4 19" xfId="5745"/>
    <cellStyle name="Normal 8 2 4 2" xfId="2648"/>
    <cellStyle name="Normal 8 2 4 3" xfId="2649"/>
    <cellStyle name="Normal 8 2 4 4" xfId="2650"/>
    <cellStyle name="Normal 8 2 4 5" xfId="2651"/>
    <cellStyle name="Normal 8 2 4 6" xfId="2652"/>
    <cellStyle name="Normal 8 2 4 7" xfId="2653"/>
    <cellStyle name="Normal 8 2 4 8" xfId="2654"/>
    <cellStyle name="Normal 8 2 4 9" xfId="2655"/>
    <cellStyle name="Normal 8 2 5" xfId="2656"/>
    <cellStyle name="Normal 8 2 6" xfId="2657"/>
    <cellStyle name="Normal 8 2 7" xfId="2658"/>
    <cellStyle name="Normal 8 2 8" xfId="2659"/>
    <cellStyle name="Normal 8 2 9" xfId="2660"/>
    <cellStyle name="Normal 8 3" xfId="2661"/>
    <cellStyle name="Normal 8 3 10" xfId="5746"/>
    <cellStyle name="Normal 8 3 2" xfId="5747"/>
    <cellStyle name="Normal 8 3 3" xfId="5748"/>
    <cellStyle name="Normal 8 3 4" xfId="5749"/>
    <cellStyle name="Normal 8 3 5" xfId="5750"/>
    <cellStyle name="Normal 8 3 6" xfId="5751"/>
    <cellStyle name="Normal 8 3 7" xfId="5752"/>
    <cellStyle name="Normal 8 3 8" xfId="5753"/>
    <cellStyle name="Normal 8 3 9" xfId="5754"/>
    <cellStyle name="Normal 8 4" xfId="2662"/>
    <cellStyle name="Normal 8 4 10" xfId="5755"/>
    <cellStyle name="Normal 8 4 2" xfId="5756"/>
    <cellStyle name="Normal 8 4 3" xfId="5757"/>
    <cellStyle name="Normal 8 4 4" xfId="5758"/>
    <cellStyle name="Normal 8 4 5" xfId="5759"/>
    <cellStyle name="Normal 8 4 6" xfId="5760"/>
    <cellStyle name="Normal 8 4 7" xfId="5761"/>
    <cellStyle name="Normal 8 4 8" xfId="5762"/>
    <cellStyle name="Normal 8 4 9" xfId="5763"/>
    <cellStyle name="Normal 8 5" xfId="5764"/>
    <cellStyle name="Normal 8 5 2" xfId="5765"/>
    <cellStyle name="Normal 8 5 2 2" xfId="5766"/>
    <cellStyle name="Normal 8 5 2 3" xfId="5767"/>
    <cellStyle name="Normal 8 5 2 4" xfId="5768"/>
    <cellStyle name="Normal 8 5 2 5" xfId="5769"/>
    <cellStyle name="Normal 8 5 3" xfId="5770"/>
    <cellStyle name="Normal 8 5 4" xfId="5771"/>
    <cellStyle name="Normal 8 5 5" xfId="5772"/>
    <cellStyle name="Normal 8 5 6" xfId="5773"/>
    <cellStyle name="Normal 8 6" xfId="5774"/>
    <cellStyle name="Normal 8 7" xfId="5775"/>
    <cellStyle name="Normal 8 8" xfId="5776"/>
    <cellStyle name="Normal 8 9" xfId="5777"/>
    <cellStyle name="Normal 80" xfId="2663"/>
    <cellStyle name="Normal 80 10" xfId="2664"/>
    <cellStyle name="Normal 80 11" xfId="5778"/>
    <cellStyle name="Normal 80 12" xfId="5779"/>
    <cellStyle name="Normal 80 13" xfId="5780"/>
    <cellStyle name="Normal 80 14" xfId="5781"/>
    <cellStyle name="Normal 80 15" xfId="5782"/>
    <cellStyle name="Normal 80 16" xfId="5783"/>
    <cellStyle name="Normal 80 17" xfId="5784"/>
    <cellStyle name="Normal 80 18" xfId="5785"/>
    <cellStyle name="Normal 80 19" xfId="5786"/>
    <cellStyle name="Normal 80 2" xfId="2665"/>
    <cellStyle name="Normal 80 3" xfId="2666"/>
    <cellStyle name="Normal 80 4" xfId="2667"/>
    <cellStyle name="Normal 80 5" xfId="2668"/>
    <cellStyle name="Normal 80 6" xfId="2669"/>
    <cellStyle name="Normal 80 7" xfId="2670"/>
    <cellStyle name="Normal 80 8" xfId="2671"/>
    <cellStyle name="Normal 80 9" xfId="2672"/>
    <cellStyle name="Normal 81" xfId="2673"/>
    <cellStyle name="Normal 81 10" xfId="2674"/>
    <cellStyle name="Normal 81 11" xfId="5787"/>
    <cellStyle name="Normal 81 12" xfId="5788"/>
    <cellStyle name="Normal 81 13" xfId="5789"/>
    <cellStyle name="Normal 81 14" xfId="5790"/>
    <cellStyle name="Normal 81 15" xfId="5791"/>
    <cellStyle name="Normal 81 16" xfId="5792"/>
    <cellStyle name="Normal 81 17" xfId="5793"/>
    <cellStyle name="Normal 81 18" xfId="5794"/>
    <cellStyle name="Normal 81 19" xfId="5795"/>
    <cellStyle name="Normal 81 2" xfId="2675"/>
    <cellStyle name="Normal 81 3" xfId="2676"/>
    <cellStyle name="Normal 81 4" xfId="2677"/>
    <cellStyle name="Normal 81 5" xfId="2678"/>
    <cellStyle name="Normal 81 6" xfId="2679"/>
    <cellStyle name="Normal 81 7" xfId="2680"/>
    <cellStyle name="Normal 81 8" xfId="2681"/>
    <cellStyle name="Normal 81 9" xfId="2682"/>
    <cellStyle name="Normal 82" xfId="2683"/>
    <cellStyle name="Normal 82 10" xfId="2684"/>
    <cellStyle name="Normal 82 11" xfId="5796"/>
    <cellStyle name="Normal 82 12" xfId="5797"/>
    <cellStyle name="Normal 82 13" xfId="5798"/>
    <cellStyle name="Normal 82 14" xfId="5799"/>
    <cellStyle name="Normal 82 15" xfId="5800"/>
    <cellStyle name="Normal 82 16" xfId="5801"/>
    <cellStyle name="Normal 82 17" xfId="5802"/>
    <cellStyle name="Normal 82 18" xfId="5803"/>
    <cellStyle name="Normal 82 19" xfId="5804"/>
    <cellStyle name="Normal 82 2" xfId="2685"/>
    <cellStyle name="Normal 82 3" xfId="2686"/>
    <cellStyle name="Normal 82 4" xfId="2687"/>
    <cellStyle name="Normal 82 5" xfId="2688"/>
    <cellStyle name="Normal 82 6" xfId="2689"/>
    <cellStyle name="Normal 82 7" xfId="2690"/>
    <cellStyle name="Normal 82 8" xfId="2691"/>
    <cellStyle name="Normal 82 9" xfId="2692"/>
    <cellStyle name="Normal 83" xfId="2693"/>
    <cellStyle name="Normal 83 10" xfId="2694"/>
    <cellStyle name="Normal 83 11" xfId="5805"/>
    <cellStyle name="Normal 83 12" xfId="5806"/>
    <cellStyle name="Normal 83 13" xfId="5807"/>
    <cellStyle name="Normal 83 14" xfId="5808"/>
    <cellStyle name="Normal 83 15" xfId="5809"/>
    <cellStyle name="Normal 83 16" xfId="5810"/>
    <cellStyle name="Normal 83 17" xfId="5811"/>
    <cellStyle name="Normal 83 18" xfId="5812"/>
    <cellStyle name="Normal 83 19" xfId="5813"/>
    <cellStyle name="Normal 83 2" xfId="2695"/>
    <cellStyle name="Normal 83 3" xfId="2696"/>
    <cellStyle name="Normal 83 4" xfId="2697"/>
    <cellStyle name="Normal 83 5" xfId="2698"/>
    <cellStyle name="Normal 83 6" xfId="2699"/>
    <cellStyle name="Normal 83 7" xfId="2700"/>
    <cellStyle name="Normal 83 8" xfId="2701"/>
    <cellStyle name="Normal 83 9" xfId="2702"/>
    <cellStyle name="Normal 84" xfId="2703"/>
    <cellStyle name="Normal 84 10" xfId="2704"/>
    <cellStyle name="Normal 84 11" xfId="5814"/>
    <cellStyle name="Normal 84 12" xfId="5815"/>
    <cellStyle name="Normal 84 13" xfId="5816"/>
    <cellStyle name="Normal 84 14" xfId="5817"/>
    <cellStyle name="Normal 84 15" xfId="5818"/>
    <cellStyle name="Normal 84 16" xfId="5819"/>
    <cellStyle name="Normal 84 17" xfId="5820"/>
    <cellStyle name="Normal 84 18" xfId="5821"/>
    <cellStyle name="Normal 84 19" xfId="5822"/>
    <cellStyle name="Normal 84 2" xfId="2705"/>
    <cellStyle name="Normal 84 3" xfId="2706"/>
    <cellStyle name="Normal 84 4" xfId="2707"/>
    <cellStyle name="Normal 84 5" xfId="2708"/>
    <cellStyle name="Normal 84 6" xfId="2709"/>
    <cellStyle name="Normal 84 7" xfId="2710"/>
    <cellStyle name="Normal 84 8" xfId="2711"/>
    <cellStyle name="Normal 84 9" xfId="2712"/>
    <cellStyle name="Normal 85" xfId="2713"/>
    <cellStyle name="Normal 85 10" xfId="2714"/>
    <cellStyle name="Normal 85 11" xfId="5823"/>
    <cellStyle name="Normal 85 12" xfId="5824"/>
    <cellStyle name="Normal 85 13" xfId="5825"/>
    <cellStyle name="Normal 85 14" xfId="5826"/>
    <cellStyle name="Normal 85 15" xfId="5827"/>
    <cellStyle name="Normal 85 16" xfId="5828"/>
    <cellStyle name="Normal 85 17" xfId="5829"/>
    <cellStyle name="Normal 85 18" xfId="5830"/>
    <cellStyle name="Normal 85 19" xfId="5831"/>
    <cellStyle name="Normal 85 2" xfId="2715"/>
    <cellStyle name="Normal 85 3" xfId="2716"/>
    <cellStyle name="Normal 85 4" xfId="2717"/>
    <cellStyle name="Normal 85 5" xfId="2718"/>
    <cellStyle name="Normal 85 6" xfId="2719"/>
    <cellStyle name="Normal 85 7" xfId="2720"/>
    <cellStyle name="Normal 85 8" xfId="2721"/>
    <cellStyle name="Normal 85 9" xfId="2722"/>
    <cellStyle name="Normal 86" xfId="2723"/>
    <cellStyle name="Normal 86 10" xfId="2724"/>
    <cellStyle name="Normal 86 11" xfId="5832"/>
    <cellStyle name="Normal 86 12" xfId="5833"/>
    <cellStyle name="Normal 86 13" xfId="5834"/>
    <cellStyle name="Normal 86 14" xfId="5835"/>
    <cellStyle name="Normal 86 15" xfId="5836"/>
    <cellStyle name="Normal 86 16" xfId="5837"/>
    <cellStyle name="Normal 86 17" xfId="5838"/>
    <cellStyle name="Normal 86 18" xfId="5839"/>
    <cellStyle name="Normal 86 19" xfId="5840"/>
    <cellStyle name="Normal 86 2" xfId="2725"/>
    <cellStyle name="Normal 86 3" xfId="2726"/>
    <cellStyle name="Normal 86 4" xfId="2727"/>
    <cellStyle name="Normal 86 5" xfId="2728"/>
    <cellStyle name="Normal 86 6" xfId="2729"/>
    <cellStyle name="Normal 86 7" xfId="2730"/>
    <cellStyle name="Normal 86 8" xfId="2731"/>
    <cellStyle name="Normal 86 9" xfId="2732"/>
    <cellStyle name="Normal 87" xfId="2733"/>
    <cellStyle name="Normal 87 10" xfId="2734"/>
    <cellStyle name="Normal 87 11" xfId="5841"/>
    <cellStyle name="Normal 87 12" xfId="5842"/>
    <cellStyle name="Normal 87 13" xfId="5843"/>
    <cellStyle name="Normal 87 14" xfId="5844"/>
    <cellStyle name="Normal 87 15" xfId="5845"/>
    <cellStyle name="Normal 87 16" xfId="5846"/>
    <cellStyle name="Normal 87 17" xfId="5847"/>
    <cellStyle name="Normal 87 18" xfId="5848"/>
    <cellStyle name="Normal 87 19" xfId="5849"/>
    <cellStyle name="Normal 87 2" xfId="2735"/>
    <cellStyle name="Normal 87 3" xfId="2736"/>
    <cellStyle name="Normal 87 4" xfId="2737"/>
    <cellStyle name="Normal 87 5" xfId="2738"/>
    <cellStyle name="Normal 87 6" xfId="2739"/>
    <cellStyle name="Normal 87 7" xfId="2740"/>
    <cellStyle name="Normal 87 8" xfId="2741"/>
    <cellStyle name="Normal 87 9" xfId="2742"/>
    <cellStyle name="Normal 88" xfId="2743"/>
    <cellStyle name="Normal 88 10" xfId="2744"/>
    <cellStyle name="Normal 88 11" xfId="5850"/>
    <cellStyle name="Normal 88 12" xfId="5851"/>
    <cellStyle name="Normal 88 13" xfId="5852"/>
    <cellStyle name="Normal 88 14" xfId="5853"/>
    <cellStyle name="Normal 88 15" xfId="5854"/>
    <cellStyle name="Normal 88 16" xfId="5855"/>
    <cellStyle name="Normal 88 17" xfId="5856"/>
    <cellStyle name="Normal 88 18" xfId="5857"/>
    <cellStyle name="Normal 88 19" xfId="5858"/>
    <cellStyle name="Normal 88 2" xfId="2745"/>
    <cellStyle name="Normal 88 3" xfId="2746"/>
    <cellStyle name="Normal 88 4" xfId="2747"/>
    <cellStyle name="Normal 88 5" xfId="2748"/>
    <cellStyle name="Normal 88 6" xfId="2749"/>
    <cellStyle name="Normal 88 7" xfId="2750"/>
    <cellStyle name="Normal 88 8" xfId="2751"/>
    <cellStyle name="Normal 88 9" xfId="2752"/>
    <cellStyle name="Normal 89" xfId="2753"/>
    <cellStyle name="Normal 89 10" xfId="2754"/>
    <cellStyle name="Normal 89 11" xfId="5859"/>
    <cellStyle name="Normal 89 12" xfId="5860"/>
    <cellStyle name="Normal 89 13" xfId="5861"/>
    <cellStyle name="Normal 89 14" xfId="5862"/>
    <cellStyle name="Normal 89 15" xfId="5863"/>
    <cellStyle name="Normal 89 16" xfId="5864"/>
    <cellStyle name="Normal 89 17" xfId="5865"/>
    <cellStyle name="Normal 89 18" xfId="5866"/>
    <cellStyle name="Normal 89 19" xfId="5867"/>
    <cellStyle name="Normal 89 2" xfId="2755"/>
    <cellStyle name="Normal 89 3" xfId="2756"/>
    <cellStyle name="Normal 89 4" xfId="2757"/>
    <cellStyle name="Normal 89 5" xfId="2758"/>
    <cellStyle name="Normal 89 6" xfId="2759"/>
    <cellStyle name="Normal 89 7" xfId="2760"/>
    <cellStyle name="Normal 89 8" xfId="2761"/>
    <cellStyle name="Normal 89 9" xfId="2762"/>
    <cellStyle name="Normal 9" xfId="2763"/>
    <cellStyle name="Normal 9 10" xfId="5868"/>
    <cellStyle name="Normal 9 11" xfId="5869"/>
    <cellStyle name="Normal 9 12" xfId="5870"/>
    <cellStyle name="Normal 9 13" xfId="5871"/>
    <cellStyle name="Normal 9 2" xfId="2764"/>
    <cellStyle name="Normal 9 2 10" xfId="2765"/>
    <cellStyle name="Normal 9 2 11" xfId="2766"/>
    <cellStyle name="Normal 9 2 12" xfId="2767"/>
    <cellStyle name="Normal 9 2 13" xfId="2768"/>
    <cellStyle name="Normal 9 2 14" xfId="5872"/>
    <cellStyle name="Normal 9 2 14 2" xfId="5873"/>
    <cellStyle name="Normal 9 2 14 2 2" xfId="5874"/>
    <cellStyle name="Normal 9 2 14 2 3" xfId="5875"/>
    <cellStyle name="Normal 9 2 14 2 4" xfId="5876"/>
    <cellStyle name="Normal 9 2 14 3" xfId="5877"/>
    <cellStyle name="Normal 9 2 14 4" xfId="5878"/>
    <cellStyle name="Normal 9 2 14 5" xfId="5879"/>
    <cellStyle name="Normal 9 2 15" xfId="5880"/>
    <cellStyle name="Normal 9 2 16" xfId="5881"/>
    <cellStyle name="Normal 9 2 17" xfId="5882"/>
    <cellStyle name="Normal 9 2 18" xfId="5883"/>
    <cellStyle name="Normal 9 2 19" xfId="5884"/>
    <cellStyle name="Normal 9 2 2" xfId="2769"/>
    <cellStyle name="Normal 9 2 2 10" xfId="5885"/>
    <cellStyle name="Normal 9 2 2 11" xfId="5886"/>
    <cellStyle name="Normal 9 2 2 2" xfId="2770"/>
    <cellStyle name="Normal 9 2 2 2 10" xfId="2771"/>
    <cellStyle name="Normal 9 2 2 2 11" xfId="5887"/>
    <cellStyle name="Normal 9 2 2 2 11 2" xfId="5888"/>
    <cellStyle name="Normal 9 2 2 2 11 2 2" xfId="5889"/>
    <cellStyle name="Normal 9 2 2 2 11 2 3" xfId="5890"/>
    <cellStyle name="Normal 9 2 2 2 11 2 4" xfId="5891"/>
    <cellStyle name="Normal 9 2 2 2 11 3" xfId="5892"/>
    <cellStyle name="Normal 9 2 2 2 11 4" xfId="5893"/>
    <cellStyle name="Normal 9 2 2 2 11 5" xfId="5894"/>
    <cellStyle name="Normal 9 2 2 2 12" xfId="5895"/>
    <cellStyle name="Normal 9 2 2 2 13" xfId="5896"/>
    <cellStyle name="Normal 9 2 2 2 14" xfId="5897"/>
    <cellStyle name="Normal 9 2 2 2 15" xfId="5898"/>
    <cellStyle name="Normal 9 2 2 2 16" xfId="5899"/>
    <cellStyle name="Normal 9 2 2 2 17" xfId="5900"/>
    <cellStyle name="Normal 9 2 2 2 18" xfId="5901"/>
    <cellStyle name="Normal 9 2 2 2 19" xfId="5902"/>
    <cellStyle name="Normal 9 2 2 2 2" xfId="2772"/>
    <cellStyle name="Normal 9 2 2 2 3" xfId="2773"/>
    <cellStyle name="Normal 9 2 2 2 4" xfId="2774"/>
    <cellStyle name="Normal 9 2 2 2 5" xfId="2775"/>
    <cellStyle name="Normal 9 2 2 2 6" xfId="2776"/>
    <cellStyle name="Normal 9 2 2 2 7" xfId="2777"/>
    <cellStyle name="Normal 9 2 2 2 8" xfId="2778"/>
    <cellStyle name="Normal 9 2 2 2 9" xfId="2779"/>
    <cellStyle name="Normal 9 2 2 3" xfId="5903"/>
    <cellStyle name="Normal 9 2 2 3 2" xfId="5904"/>
    <cellStyle name="Normal 9 2 2 3 2 2" xfId="5905"/>
    <cellStyle name="Normal 9 2 2 3 2 3" xfId="5906"/>
    <cellStyle name="Normal 9 2 2 3 2 4" xfId="5907"/>
    <cellStyle name="Normal 9 2 2 3 2 5" xfId="5908"/>
    <cellStyle name="Normal 9 2 2 3 3" xfId="5909"/>
    <cellStyle name="Normal 9 2 2 3 4" xfId="5910"/>
    <cellStyle name="Normal 9 2 2 3 5" xfId="5911"/>
    <cellStyle name="Normal 9 2 2 3 6" xfId="5912"/>
    <cellStyle name="Normal 9 2 2 4" xfId="5913"/>
    <cellStyle name="Normal 9 2 2 5" xfId="5914"/>
    <cellStyle name="Normal 9 2 2 6" xfId="5915"/>
    <cellStyle name="Normal 9 2 2 7" xfId="5916"/>
    <cellStyle name="Normal 9 2 2 8" xfId="5917"/>
    <cellStyle name="Normal 9 2 2 9" xfId="5918"/>
    <cellStyle name="Normal 9 2 20" xfId="5919"/>
    <cellStyle name="Normal 9 2 21" xfId="5920"/>
    <cellStyle name="Normal 9 2 22" xfId="5921"/>
    <cellStyle name="Normal 9 2 3" xfId="2780"/>
    <cellStyle name="Normal 9 2 3 10" xfId="2781"/>
    <cellStyle name="Normal 9 2 3 11" xfId="5922"/>
    <cellStyle name="Normal 9 2 3 12" xfId="5923"/>
    <cellStyle name="Normal 9 2 3 13" xfId="5924"/>
    <cellStyle name="Normal 9 2 3 14" xfId="5925"/>
    <cellStyle name="Normal 9 2 3 15" xfId="5926"/>
    <cellStyle name="Normal 9 2 3 16" xfId="5927"/>
    <cellStyle name="Normal 9 2 3 17" xfId="5928"/>
    <cellStyle name="Normal 9 2 3 18" xfId="5929"/>
    <cellStyle name="Normal 9 2 3 19" xfId="5930"/>
    <cellStyle name="Normal 9 2 3 2" xfId="2782"/>
    <cellStyle name="Normal 9 2 3 3" xfId="2783"/>
    <cellStyle name="Normal 9 2 3 4" xfId="2784"/>
    <cellStyle name="Normal 9 2 3 5" xfId="2785"/>
    <cellStyle name="Normal 9 2 3 6" xfId="2786"/>
    <cellStyle name="Normal 9 2 3 7" xfId="2787"/>
    <cellStyle name="Normal 9 2 3 8" xfId="2788"/>
    <cellStyle name="Normal 9 2 3 9" xfId="2789"/>
    <cellStyle name="Normal 9 2 4" xfId="2790"/>
    <cellStyle name="Normal 9 2 4 10" xfId="2791"/>
    <cellStyle name="Normal 9 2 4 11" xfId="5931"/>
    <cellStyle name="Normal 9 2 4 12" xfId="5932"/>
    <cellStyle name="Normal 9 2 4 13" xfId="5933"/>
    <cellStyle name="Normal 9 2 4 14" xfId="5934"/>
    <cellStyle name="Normal 9 2 4 15" xfId="5935"/>
    <cellStyle name="Normal 9 2 4 16" xfId="5936"/>
    <cellStyle name="Normal 9 2 4 17" xfId="5937"/>
    <cellStyle name="Normal 9 2 4 18" xfId="5938"/>
    <cellStyle name="Normal 9 2 4 19" xfId="5939"/>
    <cellStyle name="Normal 9 2 4 2" xfId="2792"/>
    <cellStyle name="Normal 9 2 4 3" xfId="2793"/>
    <cellStyle name="Normal 9 2 4 4" xfId="2794"/>
    <cellStyle name="Normal 9 2 4 5" xfId="2795"/>
    <cellStyle name="Normal 9 2 4 6" xfId="2796"/>
    <cellStyle name="Normal 9 2 4 7" xfId="2797"/>
    <cellStyle name="Normal 9 2 4 8" xfId="2798"/>
    <cellStyle name="Normal 9 2 4 9" xfId="2799"/>
    <cellStyle name="Normal 9 2 5" xfId="2800"/>
    <cellStyle name="Normal 9 2 6" xfId="2801"/>
    <cellStyle name="Normal 9 2 7" xfId="2802"/>
    <cellStyle name="Normal 9 2 8" xfId="2803"/>
    <cellStyle name="Normal 9 2 9" xfId="2804"/>
    <cellStyle name="Normal 9 3" xfId="2805"/>
    <cellStyle name="Normal 9 3 10" xfId="5940"/>
    <cellStyle name="Normal 9 3 2" xfId="5941"/>
    <cellStyle name="Normal 9 3 3" xfId="5942"/>
    <cellStyle name="Normal 9 3 4" xfId="5943"/>
    <cellStyle name="Normal 9 3 5" xfId="5944"/>
    <cellStyle name="Normal 9 3 6" xfId="5945"/>
    <cellStyle name="Normal 9 3 7" xfId="5946"/>
    <cellStyle name="Normal 9 3 8" xfId="5947"/>
    <cellStyle name="Normal 9 3 9" xfId="5948"/>
    <cellStyle name="Normal 9 4" xfId="2806"/>
    <cellStyle name="Normal 9 4 10" xfId="5949"/>
    <cellStyle name="Normal 9 4 2" xfId="5950"/>
    <cellStyle name="Normal 9 4 3" xfId="5951"/>
    <cellStyle name="Normal 9 4 4" xfId="5952"/>
    <cellStyle name="Normal 9 4 5" xfId="5953"/>
    <cellStyle name="Normal 9 4 6" xfId="5954"/>
    <cellStyle name="Normal 9 4 7" xfId="5955"/>
    <cellStyle name="Normal 9 4 8" xfId="5956"/>
    <cellStyle name="Normal 9 4 9" xfId="5957"/>
    <cellStyle name="Normal 9 5" xfId="5958"/>
    <cellStyle name="Normal 9 5 2" xfId="5959"/>
    <cellStyle name="Normal 9 5 2 2" xfId="5960"/>
    <cellStyle name="Normal 9 5 2 3" xfId="5961"/>
    <cellStyle name="Normal 9 5 2 4" xfId="5962"/>
    <cellStyle name="Normal 9 5 2 5" xfId="5963"/>
    <cellStyle name="Normal 9 5 3" xfId="5964"/>
    <cellStyle name="Normal 9 5 4" xfId="5965"/>
    <cellStyle name="Normal 9 5 5" xfId="5966"/>
    <cellStyle name="Normal 9 5 6" xfId="5967"/>
    <cellStyle name="Normal 9 6" xfId="5968"/>
    <cellStyle name="Normal 9 7" xfId="5969"/>
    <cellStyle name="Normal 9 8" xfId="5970"/>
    <cellStyle name="Normal 9 9" xfId="5971"/>
    <cellStyle name="Normal 90" xfId="2807"/>
    <cellStyle name="Normal 90 10" xfId="2808"/>
    <cellStyle name="Normal 90 11" xfId="5972"/>
    <cellStyle name="Normal 90 12" xfId="5973"/>
    <cellStyle name="Normal 90 13" xfId="5974"/>
    <cellStyle name="Normal 90 14" xfId="5975"/>
    <cellStyle name="Normal 90 15" xfId="5976"/>
    <cellStyle name="Normal 90 16" xfId="5977"/>
    <cellStyle name="Normal 90 17" xfId="5978"/>
    <cellStyle name="Normal 90 18" xfId="5979"/>
    <cellStyle name="Normal 90 19" xfId="5980"/>
    <cellStyle name="Normal 90 2" xfId="2809"/>
    <cellStyle name="Normal 90 3" xfId="2810"/>
    <cellStyle name="Normal 90 4" xfId="2811"/>
    <cellStyle name="Normal 90 5" xfId="2812"/>
    <cellStyle name="Normal 90 6" xfId="2813"/>
    <cellStyle name="Normal 90 7" xfId="2814"/>
    <cellStyle name="Normal 90 8" xfId="2815"/>
    <cellStyle name="Normal 90 9" xfId="2816"/>
    <cellStyle name="Normal 91" xfId="2817"/>
    <cellStyle name="Normal 91 10" xfId="2818"/>
    <cellStyle name="Normal 91 11" xfId="5981"/>
    <cellStyle name="Normal 91 12" xfId="5982"/>
    <cellStyle name="Normal 91 13" xfId="5983"/>
    <cellStyle name="Normal 91 14" xfId="5984"/>
    <cellStyle name="Normal 91 15" xfId="5985"/>
    <cellStyle name="Normal 91 16" xfId="5986"/>
    <cellStyle name="Normal 91 17" xfId="5987"/>
    <cellStyle name="Normal 91 18" xfId="5988"/>
    <cellStyle name="Normal 91 19" xfId="5989"/>
    <cellStyle name="Normal 91 2" xfId="2819"/>
    <cellStyle name="Normal 91 3" xfId="2820"/>
    <cellStyle name="Normal 91 4" xfId="2821"/>
    <cellStyle name="Normal 91 5" xfId="2822"/>
    <cellStyle name="Normal 91 6" xfId="2823"/>
    <cellStyle name="Normal 91 7" xfId="2824"/>
    <cellStyle name="Normal 91 8" xfId="2825"/>
    <cellStyle name="Normal 91 9" xfId="2826"/>
    <cellStyle name="Normal 92" xfId="2827"/>
    <cellStyle name="Normal 92 10" xfId="2828"/>
    <cellStyle name="Normal 92 11" xfId="5990"/>
    <cellStyle name="Normal 92 12" xfId="5991"/>
    <cellStyle name="Normal 92 13" xfId="5992"/>
    <cellStyle name="Normal 92 14" xfId="5993"/>
    <cellStyle name="Normal 92 15" xfId="5994"/>
    <cellStyle name="Normal 92 16" xfId="5995"/>
    <cellStyle name="Normal 92 17" xfId="5996"/>
    <cellStyle name="Normal 92 18" xfId="5997"/>
    <cellStyle name="Normal 92 19" xfId="5998"/>
    <cellStyle name="Normal 92 2" xfId="2829"/>
    <cellStyle name="Normal 92 3" xfId="2830"/>
    <cellStyle name="Normal 92 4" xfId="2831"/>
    <cellStyle name="Normal 92 5" xfId="2832"/>
    <cellStyle name="Normal 92 6" xfId="2833"/>
    <cellStyle name="Normal 92 7" xfId="2834"/>
    <cellStyle name="Normal 92 8" xfId="2835"/>
    <cellStyle name="Normal 92 9" xfId="2836"/>
    <cellStyle name="Normal 93" xfId="2837"/>
    <cellStyle name="Normal 93 10" xfId="2838"/>
    <cellStyle name="Normal 93 11" xfId="5999"/>
    <cellStyle name="Normal 93 12" xfId="6000"/>
    <cellStyle name="Normal 93 13" xfId="6001"/>
    <cellStyle name="Normal 93 14" xfId="6002"/>
    <cellStyle name="Normal 93 15" xfId="6003"/>
    <cellStyle name="Normal 93 16" xfId="6004"/>
    <cellStyle name="Normal 93 17" xfId="6005"/>
    <cellStyle name="Normal 93 18" xfId="6006"/>
    <cellStyle name="Normal 93 19" xfId="6007"/>
    <cellStyle name="Normal 93 2" xfId="2839"/>
    <cellStyle name="Normal 93 3" xfId="2840"/>
    <cellStyle name="Normal 93 4" xfId="2841"/>
    <cellStyle name="Normal 93 5" xfId="2842"/>
    <cellStyle name="Normal 93 6" xfId="2843"/>
    <cellStyle name="Normal 93 7" xfId="2844"/>
    <cellStyle name="Normal 93 8" xfId="2845"/>
    <cellStyle name="Normal 93 9" xfId="2846"/>
    <cellStyle name="Normal 94" xfId="2847"/>
    <cellStyle name="Normal 94 10" xfId="2848"/>
    <cellStyle name="Normal 94 11" xfId="6008"/>
    <cellStyle name="Normal 94 12" xfId="6009"/>
    <cellStyle name="Normal 94 13" xfId="6010"/>
    <cellStyle name="Normal 94 14" xfId="6011"/>
    <cellStyle name="Normal 94 15" xfId="6012"/>
    <cellStyle name="Normal 94 16" xfId="6013"/>
    <cellStyle name="Normal 94 17" xfId="6014"/>
    <cellStyle name="Normal 94 18" xfId="6015"/>
    <cellStyle name="Normal 94 19" xfId="6016"/>
    <cellStyle name="Normal 94 2" xfId="2849"/>
    <cellStyle name="Normal 94 3" xfId="2850"/>
    <cellStyle name="Normal 94 4" xfId="2851"/>
    <cellStyle name="Normal 94 5" xfId="2852"/>
    <cellStyle name="Normal 94 6" xfId="2853"/>
    <cellStyle name="Normal 94 7" xfId="2854"/>
    <cellStyle name="Normal 94 8" xfId="2855"/>
    <cellStyle name="Normal 94 9" xfId="2856"/>
    <cellStyle name="Normal 95" xfId="2857"/>
    <cellStyle name="Normal 95 10" xfId="2858"/>
    <cellStyle name="Normal 95 11" xfId="6017"/>
    <cellStyle name="Normal 95 12" xfId="6018"/>
    <cellStyle name="Normal 95 13" xfId="6019"/>
    <cellStyle name="Normal 95 14" xfId="6020"/>
    <cellStyle name="Normal 95 15" xfId="6021"/>
    <cellStyle name="Normal 95 16" xfId="6022"/>
    <cellStyle name="Normal 95 17" xfId="6023"/>
    <cellStyle name="Normal 95 18" xfId="6024"/>
    <cellStyle name="Normal 95 19" xfId="6025"/>
    <cellStyle name="Normal 95 2" xfId="2859"/>
    <cellStyle name="Normal 95 3" xfId="2860"/>
    <cellStyle name="Normal 95 4" xfId="2861"/>
    <cellStyle name="Normal 95 5" xfId="2862"/>
    <cellStyle name="Normal 95 6" xfId="2863"/>
    <cellStyle name="Normal 95 7" xfId="2864"/>
    <cellStyle name="Normal 95 8" xfId="2865"/>
    <cellStyle name="Normal 95 9" xfId="2866"/>
    <cellStyle name="Normal 96" xfId="2867"/>
    <cellStyle name="Normal 96 10" xfId="2868"/>
    <cellStyle name="Normal 96 11" xfId="6026"/>
    <cellStyle name="Normal 96 12" xfId="6027"/>
    <cellStyle name="Normal 96 13" xfId="6028"/>
    <cellStyle name="Normal 96 14" xfId="6029"/>
    <cellStyle name="Normal 96 15" xfId="6030"/>
    <cellStyle name="Normal 96 16" xfId="6031"/>
    <cellStyle name="Normal 96 17" xfId="6032"/>
    <cellStyle name="Normal 96 18" xfId="6033"/>
    <cellStyle name="Normal 96 19" xfId="6034"/>
    <cellStyle name="Normal 96 2" xfId="2869"/>
    <cellStyle name="Normal 96 3" xfId="2870"/>
    <cellStyle name="Normal 96 4" xfId="2871"/>
    <cellStyle name="Normal 96 5" xfId="2872"/>
    <cellStyle name="Normal 96 6" xfId="2873"/>
    <cellStyle name="Normal 96 7" xfId="2874"/>
    <cellStyle name="Normal 96 8" xfId="2875"/>
    <cellStyle name="Normal 96 9" xfId="2876"/>
    <cellStyle name="Normal 97" xfId="2877"/>
    <cellStyle name="Normal 97 10" xfId="2878"/>
    <cellStyle name="Normal 97 11" xfId="6035"/>
    <cellStyle name="Normal 97 12" xfId="6036"/>
    <cellStyle name="Normal 97 13" xfId="6037"/>
    <cellStyle name="Normal 97 14" xfId="6038"/>
    <cellStyle name="Normal 97 15" xfId="6039"/>
    <cellStyle name="Normal 97 16" xfId="6040"/>
    <cellStyle name="Normal 97 17" xfId="6041"/>
    <cellStyle name="Normal 97 18" xfId="6042"/>
    <cellStyle name="Normal 97 19" xfId="6043"/>
    <cellStyle name="Normal 97 2" xfId="2879"/>
    <cellStyle name="Normal 97 3" xfId="2880"/>
    <cellStyle name="Normal 97 4" xfId="2881"/>
    <cellStyle name="Normal 97 5" xfId="2882"/>
    <cellStyle name="Normal 97 6" xfId="2883"/>
    <cellStyle name="Normal 97 7" xfId="2884"/>
    <cellStyle name="Normal 97 8" xfId="2885"/>
    <cellStyle name="Normal 97 9" xfId="2886"/>
    <cellStyle name="Normal 98" xfId="2887"/>
    <cellStyle name="Normal 98 10" xfId="2888"/>
    <cellStyle name="Normal 98 11" xfId="6044"/>
    <cellStyle name="Normal 98 12" xfId="6045"/>
    <cellStyle name="Normal 98 13" xfId="6046"/>
    <cellStyle name="Normal 98 14" xfId="6047"/>
    <cellStyle name="Normal 98 15" xfId="6048"/>
    <cellStyle name="Normal 98 16" xfId="6049"/>
    <cellStyle name="Normal 98 17" xfId="6050"/>
    <cellStyle name="Normal 98 18" xfId="6051"/>
    <cellStyle name="Normal 98 19" xfId="6052"/>
    <cellStyle name="Normal 98 2" xfId="2889"/>
    <cellStyle name="Normal 98 3" xfId="2890"/>
    <cellStyle name="Normal 98 4" xfId="2891"/>
    <cellStyle name="Normal 98 5" xfId="2892"/>
    <cellStyle name="Normal 98 6" xfId="2893"/>
    <cellStyle name="Normal 98 7" xfId="2894"/>
    <cellStyle name="Normal 98 8" xfId="2895"/>
    <cellStyle name="Normal 98 9" xfId="2896"/>
    <cellStyle name="Normal 99" xfId="2897"/>
    <cellStyle name="Normal 99 10" xfId="2898"/>
    <cellStyle name="Normal 99 11" xfId="6053"/>
    <cellStyle name="Normal 99 12" xfId="6054"/>
    <cellStyle name="Normal 99 13" xfId="6055"/>
    <cellStyle name="Normal 99 14" xfId="6056"/>
    <cellStyle name="Normal 99 15" xfId="6057"/>
    <cellStyle name="Normal 99 16" xfId="6058"/>
    <cellStyle name="Normal 99 17" xfId="6059"/>
    <cellStyle name="Normal 99 18" xfId="6060"/>
    <cellStyle name="Normal 99 19" xfId="6061"/>
    <cellStyle name="Normal 99 2" xfId="2899"/>
    <cellStyle name="Normal 99 3" xfId="2900"/>
    <cellStyle name="Normal 99 4" xfId="2901"/>
    <cellStyle name="Normal 99 5" xfId="2902"/>
    <cellStyle name="Normal 99 6" xfId="2903"/>
    <cellStyle name="Normal 99 7" xfId="2904"/>
    <cellStyle name="Normal 99 8" xfId="2905"/>
    <cellStyle name="Normal 99 9" xfId="2906"/>
    <cellStyle name="Percent 2" xfId="3"/>
    <cellStyle name="Percent 2 10" xfId="2907"/>
    <cellStyle name="Percent 2 11" xfId="2908"/>
    <cellStyle name="Percent 2 12" xfId="6062"/>
    <cellStyle name="Percent 2 13" xfId="6063"/>
    <cellStyle name="Percent 2 14" xfId="6064"/>
    <cellStyle name="Percent 2 15" xfId="6065"/>
    <cellStyle name="Percent 2 16" xfId="6066"/>
    <cellStyle name="Percent 2 17" xfId="6067"/>
    <cellStyle name="Percent 2 2" xfId="2909"/>
    <cellStyle name="Percent 2 3" xfId="2910"/>
    <cellStyle name="Percent 2 4" xfId="2911"/>
    <cellStyle name="Percent 2 5" xfId="2912"/>
    <cellStyle name="Percent 2 6" xfId="2913"/>
    <cellStyle name="Percent 2 7" xfId="2914"/>
    <cellStyle name="Percent 2 8" xfId="2915"/>
    <cellStyle name="Percent 2 9" xfId="2916"/>
    <cellStyle name="Percent 3" xfId="2917"/>
    <cellStyle name="Percent 4" xfId="2918"/>
    <cellStyle name="Percent 5" xfId="2919"/>
    <cellStyle name="Percent 6" xfId="2920"/>
    <cellStyle name="Percent 6 10" xfId="2921"/>
    <cellStyle name="Percent 6 11" xfId="2922"/>
    <cellStyle name="Percent 6 12" xfId="6068"/>
    <cellStyle name="Percent 6 13" xfId="6069"/>
    <cellStyle name="Percent 6 14" xfId="6070"/>
    <cellStyle name="Percent 6 15" xfId="6071"/>
    <cellStyle name="Percent 6 16" xfId="6072"/>
    <cellStyle name="Percent 6 17" xfId="6073"/>
    <cellStyle name="Percent 6 18" xfId="6074"/>
    <cellStyle name="Percent 6 19" xfId="6075"/>
    <cellStyle name="Percent 6 2" xfId="2923"/>
    <cellStyle name="Percent 6 20" xfId="6076"/>
    <cellStyle name="Percent 6 3" xfId="2924"/>
    <cellStyle name="Percent 6 4" xfId="2925"/>
    <cellStyle name="Percent 6 5" xfId="2926"/>
    <cellStyle name="Percent 6 6" xfId="2927"/>
    <cellStyle name="Percent 6 7" xfId="2928"/>
    <cellStyle name="Percent 6 8" xfId="2929"/>
    <cellStyle name="Percent 6 9" xfId="2930"/>
  </cellStyles>
  <dxfs count="0"/>
  <tableStyles count="0" defaultTableStyle="TableStyleMedium9" defaultPivotStyle="PivotStyleLight16"/>
  <colors>
    <mruColors>
      <color rgb="FFD9CB79"/>
      <color rgb="FFFF99FF"/>
      <color rgb="FF8BF1D6"/>
      <color rgb="FFEE6E04"/>
      <color rgb="FFFFFF99"/>
      <color rgb="FFFFFF00"/>
      <color rgb="FFFFFF66"/>
      <color rgb="FFFFFFCC"/>
      <color rgb="FFF20E44"/>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647700</xdr:colOff>
      <xdr:row>48</xdr:row>
      <xdr:rowOff>106680</xdr:rowOff>
    </xdr:from>
    <xdr:to>
      <xdr:col>2</xdr:col>
      <xdr:colOff>2011680</xdr:colOff>
      <xdr:row>48</xdr:row>
      <xdr:rowOff>685800</xdr:rowOff>
    </xdr:to>
    <xdr:pic>
      <xdr:nvPicPr>
        <xdr:cNvPr id="2" name="Picture 1">
          <a:extLst>
            <a:ext uri="{FF2B5EF4-FFF2-40B4-BE49-F238E27FC236}">
              <a16:creationId xmlns:a16="http://schemas.microsoft.com/office/drawing/2014/main" id="{0ADDFB4C-EE8B-4E92-92EF-9B991A24AC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34" t="8997" r="78105" b="82864"/>
        <a:stretch/>
      </xdr:blipFill>
      <xdr:spPr>
        <a:xfrm>
          <a:off x="1074420" y="9410700"/>
          <a:ext cx="1363980" cy="579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ender%20Diary\Copy%20of%20Tender%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ENDERS\Estimating%20Templates\Estimating%20Template%20Pack%2017-09-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s>
    <sheetDataSet>
      <sheetData sheetId="0"/>
      <sheetData sheetId="1"/>
      <sheetData sheetId="2">
        <row r="5">
          <cell r="D5" t="str">
            <v>Lord Grey School, Bletchley, Milton Keynes</v>
          </cell>
        </row>
        <row r="7">
          <cell r="D7" t="str">
            <v>TM53H009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ABSTRACT FORM"/>
      <sheetName val="Contact Form"/>
      <sheetName val="Submissions"/>
      <sheetName val="Buying"/>
      <sheetName val="Internal"/>
      <sheetName val="LEGAL REVIEW"/>
      <sheetName val="PRECIS"/>
      <sheetName val="GS"/>
      <sheetName val="PRELIMS"/>
      <sheetName val="ACCESS"/>
      <sheetName val="ADVANTAGES"/>
      <sheetName val="RISK"/>
      <sheetName val="S.C. SHEET"/>
      <sheetName val="P.S."/>
      <sheetName val="WORKS"/>
      <sheetName val="TENDER REVIEW FORM"/>
      <sheetName val="COVER LETTER NOTES"/>
      <sheetName val="Bill of Quants"/>
      <sheetName val="SC's LINE UPS"/>
      <sheetName val="MEASU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Material</v>
          </cell>
          <cell r="D8">
            <v>0</v>
          </cell>
          <cell r="E8" t="str">
            <v>m2</v>
          </cell>
          <cell r="F8">
            <v>0</v>
          </cell>
        </row>
        <row r="9">
          <cell r="C9" t="str">
            <v>Material</v>
          </cell>
          <cell r="D9">
            <v>0</v>
          </cell>
          <cell r="E9" t="str">
            <v>m2</v>
          </cell>
          <cell r="F9">
            <v>0</v>
          </cell>
        </row>
        <row r="10">
          <cell r="C10" t="str">
            <v>Material</v>
          </cell>
          <cell r="D10">
            <v>0</v>
          </cell>
          <cell r="E10" t="str">
            <v>m2</v>
          </cell>
          <cell r="F10">
            <v>0</v>
          </cell>
        </row>
        <row r="11">
          <cell r="C11" t="str">
            <v>Material</v>
          </cell>
          <cell r="D11">
            <v>0</v>
          </cell>
          <cell r="E11" t="str">
            <v>m2</v>
          </cell>
          <cell r="F11">
            <v>0</v>
          </cell>
        </row>
        <row r="12">
          <cell r="C12" t="str">
            <v>Material</v>
          </cell>
          <cell r="D12">
            <v>0</v>
          </cell>
          <cell r="E12" t="str">
            <v>m2</v>
          </cell>
          <cell r="F12">
            <v>0</v>
          </cell>
        </row>
        <row r="13">
          <cell r="C13" t="str">
            <v>Material</v>
          </cell>
          <cell r="D13">
            <v>0</v>
          </cell>
          <cell r="E13" t="str">
            <v>m2</v>
          </cell>
          <cell r="F13">
            <v>0</v>
          </cell>
        </row>
        <row r="14">
          <cell r="C14" t="str">
            <v>Material</v>
          </cell>
          <cell r="D14">
            <v>0</v>
          </cell>
          <cell r="E14" t="str">
            <v>m2</v>
          </cell>
          <cell r="F14">
            <v>0</v>
          </cell>
        </row>
        <row r="15">
          <cell r="C15" t="str">
            <v>Material</v>
          </cell>
          <cell r="D15">
            <v>0</v>
          </cell>
          <cell r="E15" t="str">
            <v>m2</v>
          </cell>
          <cell r="F15">
            <v>0</v>
          </cell>
        </row>
        <row r="16">
          <cell r="C16" t="str">
            <v>Material</v>
          </cell>
          <cell r="D16">
            <v>0</v>
          </cell>
          <cell r="E16" t="str">
            <v>m2</v>
          </cell>
          <cell r="F16">
            <v>0</v>
          </cell>
        </row>
        <row r="17">
          <cell r="C17" t="str">
            <v>Material</v>
          </cell>
          <cell r="D17">
            <v>0</v>
          </cell>
          <cell r="E17" t="str">
            <v>m2</v>
          </cell>
          <cell r="F17">
            <v>0</v>
          </cell>
        </row>
        <row r="18">
          <cell r="C18" t="str">
            <v>Material</v>
          </cell>
          <cell r="D18">
            <v>0</v>
          </cell>
          <cell r="E18" t="str">
            <v>m2</v>
          </cell>
          <cell r="F18">
            <v>0</v>
          </cell>
        </row>
        <row r="19">
          <cell r="C19" t="str">
            <v>Material</v>
          </cell>
          <cell r="D19">
            <v>0</v>
          </cell>
          <cell r="E19" t="str">
            <v>m2</v>
          </cell>
          <cell r="F19">
            <v>0</v>
          </cell>
        </row>
        <row r="20">
          <cell r="C20" t="str">
            <v>Material</v>
          </cell>
          <cell r="D20">
            <v>0</v>
          </cell>
          <cell r="E20" t="str">
            <v>m2</v>
          </cell>
          <cell r="F20">
            <v>0</v>
          </cell>
        </row>
        <row r="21">
          <cell r="C21" t="str">
            <v>Material</v>
          </cell>
          <cell r="D21">
            <v>0</v>
          </cell>
          <cell r="E21" t="str">
            <v>m2</v>
          </cell>
          <cell r="F21">
            <v>0</v>
          </cell>
        </row>
        <row r="22">
          <cell r="C22" t="str">
            <v>Material</v>
          </cell>
          <cell r="D22">
            <v>0</v>
          </cell>
          <cell r="E22" t="str">
            <v>m2</v>
          </cell>
          <cell r="F22">
            <v>0</v>
          </cell>
        </row>
        <row r="23">
          <cell r="C23" t="str">
            <v>Material</v>
          </cell>
          <cell r="D23">
            <v>0</v>
          </cell>
          <cell r="E23" t="str">
            <v>m2</v>
          </cell>
          <cell r="F23">
            <v>0</v>
          </cell>
        </row>
        <row r="24">
          <cell r="C24" t="str">
            <v>Material</v>
          </cell>
          <cell r="D24">
            <v>0</v>
          </cell>
          <cell r="E24" t="str">
            <v>m2</v>
          </cell>
          <cell r="F24">
            <v>0</v>
          </cell>
        </row>
        <row r="25">
          <cell r="C25" t="str">
            <v>Material</v>
          </cell>
          <cell r="D25">
            <v>0</v>
          </cell>
          <cell r="E25" t="str">
            <v>m2</v>
          </cell>
          <cell r="F25">
            <v>0</v>
          </cell>
        </row>
        <row r="26">
          <cell r="C26" t="str">
            <v>Gas</v>
          </cell>
          <cell r="D26">
            <v>0</v>
          </cell>
          <cell r="E26" t="str">
            <v>m2</v>
          </cell>
          <cell r="F26">
            <v>0.3</v>
          </cell>
        </row>
        <row r="27">
          <cell r="C27" t="str">
            <v>Bit/Gas</v>
          </cell>
          <cell r="D27">
            <v>0</v>
          </cell>
          <cell r="E27" t="str">
            <v>m2</v>
          </cell>
          <cell r="F27">
            <v>1</v>
          </cell>
        </row>
        <row r="28">
          <cell r="C28" t="str">
            <v>Material</v>
          </cell>
          <cell r="D28">
            <v>0</v>
          </cell>
          <cell r="E28" t="str">
            <v>m2</v>
          </cell>
          <cell r="F28">
            <v>0</v>
          </cell>
        </row>
        <row r="33">
          <cell r="D33">
            <v>100</v>
          </cell>
        </row>
        <row r="38">
          <cell r="C38">
            <v>0</v>
          </cell>
        </row>
        <row r="40">
          <cell r="C40" t="str">
            <v>Description   -   Labour</v>
          </cell>
          <cell r="D40">
            <v>0</v>
          </cell>
        </row>
        <row r="41">
          <cell r="C41" t="str">
            <v>Material</v>
          </cell>
          <cell r="D41">
            <v>0</v>
          </cell>
        </row>
        <row r="44">
          <cell r="C44" t="str">
            <v>PROV/PC/Daywork etc</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57"/>
  <sheetViews>
    <sheetView view="pageBreakPreview" topLeftCell="A22" zoomScale="90" zoomScaleNormal="100" zoomScaleSheetLayoutView="90" workbookViewId="0">
      <selection activeCell="I16" sqref="I16"/>
    </sheetView>
  </sheetViews>
  <sheetFormatPr defaultRowHeight="15.6" x14ac:dyDescent="0.35"/>
  <cols>
    <col min="1" max="1" width="2.21875" style="1" customWidth="1"/>
    <col min="2" max="2" width="5.21875" style="143" customWidth="1"/>
    <col min="3" max="3" width="33.6640625" style="177" customWidth="1"/>
    <col min="4" max="4" width="13.88671875" style="2" customWidth="1"/>
    <col min="5" max="5" width="9" style="181" customWidth="1"/>
    <col min="6" max="6" width="8.77734375" style="180" customWidth="1"/>
    <col min="7" max="7" width="18.88671875" style="201" customWidth="1"/>
    <col min="8" max="8" width="19.88671875" style="271" customWidth="1"/>
    <col min="9" max="9" width="9" style="267" customWidth="1"/>
    <col min="10" max="11" width="9" style="267"/>
  </cols>
  <sheetData>
    <row r="1" spans="2:8" x14ac:dyDescent="0.35">
      <c r="E1" s="144"/>
      <c r="F1" s="145"/>
      <c r="H1" s="272"/>
    </row>
    <row r="2" spans="2:8" x14ac:dyDescent="0.35">
      <c r="B2" s="146" t="s">
        <v>10</v>
      </c>
      <c r="D2" s="178"/>
      <c r="E2" s="179"/>
      <c r="H2" s="273"/>
    </row>
    <row r="3" spans="2:8" x14ac:dyDescent="0.35">
      <c r="D3" s="178"/>
      <c r="E3" s="179"/>
      <c r="H3" s="273"/>
    </row>
    <row r="4" spans="2:8" x14ac:dyDescent="0.35">
      <c r="D4" s="178"/>
      <c r="H4" s="273"/>
    </row>
    <row r="5" spans="2:8" x14ac:dyDescent="0.35">
      <c r="B5" s="146" t="s">
        <v>11</v>
      </c>
      <c r="C5" s="182"/>
      <c r="D5" s="178"/>
      <c r="H5" s="273"/>
    </row>
    <row r="6" spans="2:8" x14ac:dyDescent="0.35">
      <c r="D6" s="147"/>
      <c r="F6" s="145"/>
      <c r="H6" s="272"/>
    </row>
    <row r="8" spans="2:8" x14ac:dyDescent="0.35">
      <c r="C8" s="146" t="s">
        <v>12</v>
      </c>
    </row>
    <row r="9" spans="2:8" x14ac:dyDescent="0.35">
      <c r="C9" s="146" t="s">
        <v>13</v>
      </c>
    </row>
    <row r="10" spans="2:8" x14ac:dyDescent="0.35">
      <c r="B10" s="183"/>
      <c r="C10" s="146" t="s">
        <v>14</v>
      </c>
    </row>
    <row r="11" spans="2:8" x14ac:dyDescent="0.35">
      <c r="B11" s="183"/>
    </row>
    <row r="12" spans="2:8" x14ac:dyDescent="0.35">
      <c r="B12" s="308" t="s">
        <v>357</v>
      </c>
      <c r="C12" s="303"/>
      <c r="D12" s="303"/>
      <c r="E12" s="303"/>
      <c r="F12" s="303"/>
      <c r="G12" s="303"/>
      <c r="H12" s="303"/>
    </row>
    <row r="13" spans="2:8" x14ac:dyDescent="0.35">
      <c r="B13" s="308" t="s">
        <v>361</v>
      </c>
      <c r="C13" s="303"/>
      <c r="D13" s="303"/>
      <c r="E13" s="303"/>
      <c r="F13" s="303"/>
      <c r="G13" s="303"/>
      <c r="H13" s="303"/>
    </row>
    <row r="14" spans="2:8" x14ac:dyDescent="0.35">
      <c r="C14" s="184" t="s">
        <v>360</v>
      </c>
      <c r="D14" s="4"/>
      <c r="E14" s="4"/>
      <c r="H14" s="274"/>
    </row>
    <row r="15" spans="2:8" x14ac:dyDescent="0.35">
      <c r="B15" s="308"/>
      <c r="C15" s="303"/>
      <c r="D15" s="303"/>
      <c r="E15" s="303"/>
      <c r="F15" s="303"/>
      <c r="G15" s="303"/>
      <c r="H15" s="303"/>
    </row>
    <row r="16" spans="2:8" ht="31.2" customHeight="1" x14ac:dyDescent="0.35">
      <c r="B16" s="288" t="s">
        <v>15</v>
      </c>
      <c r="C16" s="305"/>
      <c r="D16" s="305"/>
      <c r="E16" s="305"/>
      <c r="F16" s="305"/>
      <c r="G16" s="305"/>
      <c r="H16" s="274"/>
    </row>
    <row r="17" spans="2:8" x14ac:dyDescent="0.35">
      <c r="B17" s="184"/>
      <c r="C17" s="184"/>
      <c r="D17" s="4"/>
      <c r="E17" s="4"/>
      <c r="H17" s="274"/>
    </row>
    <row r="18" spans="2:8" x14ac:dyDescent="0.35">
      <c r="B18" s="308" t="s">
        <v>16</v>
      </c>
      <c r="C18" s="303"/>
      <c r="D18" s="303"/>
      <c r="E18" s="303"/>
      <c r="F18" s="303"/>
      <c r="G18" s="303"/>
      <c r="H18" s="303"/>
    </row>
    <row r="19" spans="2:8" x14ac:dyDescent="0.35">
      <c r="B19" s="185" t="s">
        <v>17</v>
      </c>
      <c r="C19" s="4" t="s">
        <v>18</v>
      </c>
      <c r="D19" s="4"/>
      <c r="E19" s="4"/>
      <c r="F19" s="180" t="s">
        <v>19</v>
      </c>
      <c r="H19" s="274"/>
    </row>
    <row r="20" spans="2:8" ht="28.2" customHeight="1" x14ac:dyDescent="0.35">
      <c r="B20" s="185" t="s">
        <v>20</v>
      </c>
      <c r="C20" s="305" t="s">
        <v>21</v>
      </c>
      <c r="D20" s="305"/>
      <c r="E20" s="305"/>
      <c r="F20" s="180" t="s">
        <v>22</v>
      </c>
      <c r="H20" s="274"/>
    </row>
    <row r="21" spans="2:8" ht="29.4" customHeight="1" x14ac:dyDescent="0.35">
      <c r="B21" s="185" t="s">
        <v>23</v>
      </c>
      <c r="C21" s="307" t="s">
        <v>24</v>
      </c>
      <c r="D21" s="307"/>
      <c r="E21" s="307"/>
      <c r="F21" s="180" t="s">
        <v>25</v>
      </c>
      <c r="H21" s="274"/>
    </row>
    <row r="22" spans="2:8" ht="31.2" customHeight="1" x14ac:dyDescent="0.35">
      <c r="B22" s="185" t="s">
        <v>26</v>
      </c>
      <c r="C22" s="307" t="s">
        <v>27</v>
      </c>
      <c r="D22" s="307"/>
      <c r="E22" s="307"/>
      <c r="F22" s="180" t="s">
        <v>28</v>
      </c>
      <c r="H22" s="274"/>
    </row>
    <row r="23" spans="2:8" ht="31.95" customHeight="1" x14ac:dyDescent="0.35">
      <c r="B23" s="185" t="s">
        <v>29</v>
      </c>
      <c r="C23" s="305" t="s">
        <v>30</v>
      </c>
      <c r="D23" s="305"/>
      <c r="E23" s="305"/>
      <c r="F23" s="180" t="s">
        <v>31</v>
      </c>
      <c r="H23" s="274"/>
    </row>
    <row r="24" spans="2:8" ht="31.2" customHeight="1" x14ac:dyDescent="0.35">
      <c r="B24" s="185" t="s">
        <v>32</v>
      </c>
      <c r="C24" s="305" t="s">
        <v>33</v>
      </c>
      <c r="D24" s="305"/>
      <c r="E24" s="305"/>
      <c r="F24" s="180" t="s">
        <v>34</v>
      </c>
      <c r="H24" s="274"/>
    </row>
    <row r="25" spans="2:8" x14ac:dyDescent="0.35">
      <c r="B25" s="185"/>
      <c r="C25" s="186"/>
      <c r="D25" s="4"/>
      <c r="E25" s="4"/>
      <c r="H25" s="274"/>
    </row>
    <row r="26" spans="2:8" x14ac:dyDescent="0.35">
      <c r="B26" s="184"/>
      <c r="C26" s="184"/>
      <c r="D26" s="4"/>
      <c r="E26" s="4"/>
      <c r="H26" s="274"/>
    </row>
    <row r="27" spans="2:8" x14ac:dyDescent="0.35">
      <c r="B27" s="308" t="s">
        <v>35</v>
      </c>
      <c r="C27" s="303"/>
      <c r="D27" s="303"/>
      <c r="E27" s="303"/>
      <c r="F27" s="303"/>
      <c r="G27" s="303"/>
      <c r="H27" s="303"/>
    </row>
    <row r="28" spans="2:8" x14ac:dyDescent="0.35">
      <c r="B28" s="185" t="s">
        <v>17</v>
      </c>
      <c r="C28" s="305" t="s">
        <v>36</v>
      </c>
      <c r="D28" s="303"/>
      <c r="E28" s="303"/>
      <c r="F28" s="177" t="s">
        <v>37</v>
      </c>
      <c r="H28" s="274"/>
    </row>
    <row r="29" spans="2:8" ht="31.2" customHeight="1" x14ac:dyDescent="0.35">
      <c r="B29" s="185" t="s">
        <v>20</v>
      </c>
      <c r="C29" s="305" t="s">
        <v>38</v>
      </c>
      <c r="D29" s="303"/>
      <c r="E29" s="303"/>
      <c r="F29" s="177" t="s">
        <v>39</v>
      </c>
      <c r="H29" s="274"/>
    </row>
    <row r="30" spans="2:8" x14ac:dyDescent="0.35">
      <c r="B30" s="185" t="s">
        <v>23</v>
      </c>
      <c r="C30" s="186" t="s">
        <v>40</v>
      </c>
      <c r="D30" s="4"/>
      <c r="E30" s="4"/>
      <c r="F30" s="177" t="s">
        <v>41</v>
      </c>
      <c r="H30" s="274"/>
    </row>
    <row r="31" spans="2:8" x14ac:dyDescent="0.35">
      <c r="B31" s="185" t="s">
        <v>26</v>
      </c>
      <c r="C31" s="305" t="s">
        <v>42</v>
      </c>
      <c r="D31" s="303"/>
      <c r="E31" s="303"/>
      <c r="F31" s="177" t="s">
        <v>43</v>
      </c>
      <c r="H31" s="274"/>
    </row>
    <row r="32" spans="2:8" x14ac:dyDescent="0.35">
      <c r="B32" s="185" t="s">
        <v>29</v>
      </c>
      <c r="C32" s="305" t="s">
        <v>44</v>
      </c>
      <c r="D32" s="303"/>
      <c r="E32" s="303"/>
      <c r="F32" s="177" t="s">
        <v>45</v>
      </c>
      <c r="H32" s="274"/>
    </row>
    <row r="33" spans="1:8" x14ac:dyDescent="0.35">
      <c r="B33" s="185" t="s">
        <v>46</v>
      </c>
      <c r="C33" s="305" t="s">
        <v>47</v>
      </c>
      <c r="D33" s="303"/>
      <c r="E33" s="303"/>
      <c r="F33" s="177" t="s">
        <v>48</v>
      </c>
      <c r="H33" s="274"/>
    </row>
    <row r="34" spans="1:8" x14ac:dyDescent="0.35">
      <c r="B34" s="185" t="s">
        <v>49</v>
      </c>
      <c r="C34" s="305" t="s">
        <v>50</v>
      </c>
      <c r="D34" s="303"/>
      <c r="E34" s="303"/>
      <c r="F34" s="177" t="s">
        <v>51</v>
      </c>
      <c r="H34" s="274"/>
    </row>
    <row r="35" spans="1:8" x14ac:dyDescent="0.35">
      <c r="B35" s="185" t="s">
        <v>52</v>
      </c>
      <c r="C35" s="305" t="s">
        <v>53</v>
      </c>
      <c r="D35" s="303"/>
      <c r="E35" s="303"/>
      <c r="F35" s="177" t="s">
        <v>54</v>
      </c>
      <c r="H35" s="274"/>
    </row>
    <row r="36" spans="1:8" x14ac:dyDescent="0.35">
      <c r="B36" s="184"/>
      <c r="C36" s="4"/>
      <c r="D36" s="4"/>
      <c r="E36" s="4"/>
      <c r="F36" s="177"/>
      <c r="H36" s="274"/>
    </row>
    <row r="37" spans="1:8" ht="16.2" thickBot="1" x14ac:dyDescent="0.4">
      <c r="A37" s="141"/>
      <c r="B37" s="187"/>
      <c r="C37" s="188"/>
      <c r="D37" s="188"/>
      <c r="E37" s="188"/>
      <c r="F37" s="189"/>
      <c r="G37" s="202"/>
      <c r="H37" s="275"/>
    </row>
    <row r="38" spans="1:8" x14ac:dyDescent="0.35">
      <c r="B38" s="183"/>
    </row>
    <row r="39" spans="1:8" x14ac:dyDescent="0.35">
      <c r="B39" s="148"/>
      <c r="C39" s="301" t="s">
        <v>55</v>
      </c>
      <c r="D39" s="305"/>
      <c r="E39" s="305"/>
      <c r="F39" s="305"/>
    </row>
    <row r="40" spans="1:8" x14ac:dyDescent="0.35">
      <c r="B40" s="148"/>
      <c r="C40" s="149"/>
      <c r="D40" s="190"/>
      <c r="E40" s="191"/>
    </row>
    <row r="41" spans="1:8" x14ac:dyDescent="0.35">
      <c r="B41" s="148"/>
      <c r="C41" s="149" t="s">
        <v>56</v>
      </c>
      <c r="E41" s="190"/>
      <c r="F41" s="192"/>
      <c r="G41" s="203" t="s">
        <v>57</v>
      </c>
      <c r="H41" s="276" t="s">
        <v>58</v>
      </c>
    </row>
    <row r="42" spans="1:8" x14ac:dyDescent="0.35">
      <c r="B42" s="148"/>
      <c r="C42" s="149"/>
      <c r="E42" s="190"/>
      <c r="F42" s="192"/>
    </row>
    <row r="43" spans="1:8" ht="42.6" x14ac:dyDescent="0.35">
      <c r="B43" s="148" t="s">
        <v>59</v>
      </c>
      <c r="C43" s="193" t="s">
        <v>60</v>
      </c>
      <c r="E43" s="3">
        <v>52</v>
      </c>
      <c r="F43" s="151" t="s">
        <v>4</v>
      </c>
      <c r="G43" s="250"/>
      <c r="H43" s="277">
        <v>144251</v>
      </c>
    </row>
    <row r="44" spans="1:8" x14ac:dyDescent="0.35">
      <c r="B44" s="148"/>
      <c r="C44" s="193"/>
      <c r="E44" s="3"/>
      <c r="F44" s="151"/>
      <c r="G44" s="204"/>
      <c r="H44" s="277"/>
    </row>
    <row r="45" spans="1:8" ht="70.8" thickBot="1" x14ac:dyDescent="0.4">
      <c r="B45" s="148" t="s">
        <v>61</v>
      </c>
      <c r="C45" s="193" t="s">
        <v>62</v>
      </c>
      <c r="E45" s="3">
        <v>6</v>
      </c>
      <c r="F45" s="151" t="s">
        <v>63</v>
      </c>
      <c r="G45" s="251"/>
      <c r="H45" s="277">
        <v>11909</v>
      </c>
    </row>
    <row r="46" spans="1:8" ht="16.2" thickBot="1" x14ac:dyDescent="0.4">
      <c r="B46" s="148"/>
      <c r="C46" s="150"/>
      <c r="D46" s="306" t="s">
        <v>64</v>
      </c>
      <c r="E46" s="307"/>
      <c r="F46" s="307"/>
      <c r="G46" s="205" t="s">
        <v>5</v>
      </c>
      <c r="H46" s="278">
        <f>SUM(H43:H45)</f>
        <v>156160</v>
      </c>
    </row>
    <row r="47" spans="1:8" x14ac:dyDescent="0.35">
      <c r="B47" s="148"/>
      <c r="C47" s="150"/>
      <c r="E47" s="176"/>
      <c r="F47" s="152"/>
      <c r="G47" s="203"/>
    </row>
    <row r="48" spans="1:8" ht="16.2" thickBot="1" x14ac:dyDescent="0.4">
      <c r="B48" s="148"/>
      <c r="C48" s="157" t="s">
        <v>74</v>
      </c>
      <c r="E48" s="176"/>
      <c r="F48" s="152"/>
      <c r="G48" s="203"/>
    </row>
    <row r="49" spans="1:8" x14ac:dyDescent="0.35">
      <c r="A49" s="142"/>
      <c r="B49" s="153"/>
      <c r="C49" s="154"/>
      <c r="D49" s="194"/>
      <c r="E49" s="155"/>
      <c r="F49" s="156"/>
      <c r="G49" s="206"/>
      <c r="H49" s="279"/>
    </row>
    <row r="50" spans="1:8" x14ac:dyDescent="0.35">
      <c r="B50" s="148"/>
      <c r="C50" s="149" t="s">
        <v>65</v>
      </c>
      <c r="D50" s="190"/>
      <c r="E50" s="191"/>
    </row>
    <row r="51" spans="1:8" x14ac:dyDescent="0.35">
      <c r="B51" s="148"/>
      <c r="C51" s="149"/>
      <c r="D51" s="190"/>
      <c r="E51" s="191"/>
    </row>
    <row r="52" spans="1:8" x14ac:dyDescent="0.35">
      <c r="B52" s="148"/>
      <c r="C52" s="149"/>
      <c r="D52" s="190"/>
      <c r="E52" s="191"/>
    </row>
    <row r="53" spans="1:8" ht="41.4" x14ac:dyDescent="0.35">
      <c r="B53" s="148" t="s">
        <v>66</v>
      </c>
      <c r="C53" s="150" t="s">
        <v>67</v>
      </c>
      <c r="D53" s="176" t="s">
        <v>68</v>
      </c>
      <c r="E53" s="144"/>
      <c r="F53" s="151"/>
      <c r="G53" s="208" t="s">
        <v>69</v>
      </c>
    </row>
    <row r="54" spans="1:8" x14ac:dyDescent="0.35">
      <c r="B54" s="157" t="s">
        <v>70</v>
      </c>
      <c r="C54" s="301" t="s">
        <v>71</v>
      </c>
      <c r="D54" s="305"/>
      <c r="E54" s="144"/>
      <c r="F54" s="151"/>
      <c r="G54" s="207"/>
      <c r="H54" s="272"/>
    </row>
    <row r="55" spans="1:8" ht="28.8" x14ac:dyDescent="0.35">
      <c r="B55" s="158"/>
      <c r="C55" s="174" t="s">
        <v>362</v>
      </c>
      <c r="D55" s="269" t="s">
        <v>363</v>
      </c>
      <c r="E55" s="144"/>
      <c r="F55" s="151"/>
      <c r="G55" s="207"/>
      <c r="H55" s="272"/>
    </row>
    <row r="56" spans="1:8" x14ac:dyDescent="0.35">
      <c r="B56" s="158"/>
      <c r="C56" s="193"/>
      <c r="D56" s="193"/>
      <c r="E56" s="144"/>
      <c r="F56" s="151"/>
      <c r="G56" s="207"/>
      <c r="H56" s="272"/>
    </row>
    <row r="57" spans="1:8" ht="28.8" x14ac:dyDescent="0.35">
      <c r="B57" s="148">
        <v>1</v>
      </c>
      <c r="C57" s="193" t="s">
        <v>72</v>
      </c>
      <c r="D57" s="193"/>
      <c r="E57" s="3">
        <v>9</v>
      </c>
      <c r="F57" s="151" t="s">
        <v>63</v>
      </c>
      <c r="G57" s="207">
        <f>'Contractor Pricing Section'!H24</f>
        <v>4011.5257649999994</v>
      </c>
      <c r="H57" s="277">
        <f>+E57*G57</f>
        <v>36103.731884999994</v>
      </c>
    </row>
    <row r="58" spans="1:8" ht="42.6" x14ac:dyDescent="0.35">
      <c r="B58" s="148">
        <v>2</v>
      </c>
      <c r="C58" s="193" t="s">
        <v>73</v>
      </c>
      <c r="D58" s="193"/>
      <c r="E58" s="3">
        <v>9</v>
      </c>
      <c r="F58" s="151" t="s">
        <v>63</v>
      </c>
      <c r="G58" s="207">
        <f>'Contractor Pricing Section'!H71</f>
        <v>44931.209309999991</v>
      </c>
      <c r="H58" s="277">
        <f>+E58*G58</f>
        <v>404380.88378999993</v>
      </c>
    </row>
    <row r="59" spans="1:8" ht="16.2" thickBot="1" x14ac:dyDescent="0.4">
      <c r="B59" s="148"/>
      <c r="C59" s="193"/>
      <c r="D59" s="193"/>
      <c r="E59" s="144"/>
      <c r="F59" s="151"/>
      <c r="G59" s="207"/>
      <c r="H59" s="272"/>
    </row>
    <row r="60" spans="1:8" ht="16.2" thickBot="1" x14ac:dyDescent="0.4">
      <c r="B60" s="158"/>
      <c r="C60" s="3" t="s">
        <v>89</v>
      </c>
      <c r="D60" s="298" t="s">
        <v>75</v>
      </c>
      <c r="E60" s="298"/>
      <c r="F60" s="288" t="s">
        <v>76</v>
      </c>
      <c r="G60" s="288"/>
      <c r="H60" s="280">
        <f>SUM(H57:H59)</f>
        <v>440484.61567499995</v>
      </c>
    </row>
    <row r="61" spans="1:8" x14ac:dyDescent="0.35">
      <c r="B61" s="158"/>
      <c r="C61" s="3"/>
      <c r="D61" s="193"/>
      <c r="E61" s="144"/>
      <c r="F61" s="151"/>
      <c r="G61" s="207"/>
      <c r="H61" s="272"/>
    </row>
    <row r="62" spans="1:8" x14ac:dyDescent="0.35">
      <c r="B62" s="158"/>
      <c r="C62" s="193"/>
      <c r="D62" s="193"/>
      <c r="E62" s="144"/>
      <c r="F62" s="151"/>
      <c r="G62" s="207"/>
      <c r="H62" s="272"/>
    </row>
    <row r="63" spans="1:8" ht="16.2" thickBot="1" x14ac:dyDescent="0.4">
      <c r="B63" s="158"/>
      <c r="C63" s="149" t="s">
        <v>77</v>
      </c>
      <c r="D63" s="193"/>
      <c r="E63" s="144"/>
      <c r="F63" s="151"/>
      <c r="G63" s="207"/>
      <c r="H63" s="272"/>
    </row>
    <row r="64" spans="1:8" ht="16.2" thickBot="1" x14ac:dyDescent="0.4">
      <c r="B64" s="158"/>
      <c r="C64" s="193"/>
      <c r="D64" s="298" t="s">
        <v>75</v>
      </c>
      <c r="E64" s="298"/>
      <c r="F64" s="288" t="s">
        <v>78</v>
      </c>
      <c r="G64" s="288"/>
      <c r="H64" s="280">
        <f>+H60</f>
        <v>440484.61567499995</v>
      </c>
    </row>
    <row r="65" spans="2:8" x14ac:dyDescent="0.35">
      <c r="B65" s="157" t="s">
        <v>79</v>
      </c>
      <c r="C65" s="301" t="s">
        <v>80</v>
      </c>
      <c r="D65" s="305"/>
      <c r="E65" s="159"/>
      <c r="G65" s="207"/>
      <c r="H65" s="272"/>
    </row>
    <row r="66" spans="2:8" ht="28.8" x14ac:dyDescent="0.35">
      <c r="B66" s="158"/>
      <c r="C66" s="174" t="s">
        <v>364</v>
      </c>
      <c r="D66" s="174" t="s">
        <v>365</v>
      </c>
      <c r="E66" s="159"/>
      <c r="G66" s="207"/>
      <c r="H66" s="272"/>
    </row>
    <row r="67" spans="2:8" ht="42.6" x14ac:dyDescent="0.35">
      <c r="B67" s="158"/>
      <c r="C67" s="174" t="s">
        <v>81</v>
      </c>
      <c r="D67" s="174" t="s">
        <v>82</v>
      </c>
      <c r="E67" s="159"/>
      <c r="G67" s="207"/>
      <c r="H67" s="272"/>
    </row>
    <row r="68" spans="2:8" x14ac:dyDescent="0.35">
      <c r="B68" s="158"/>
      <c r="C68" s="193"/>
      <c r="D68" s="193"/>
      <c r="E68" s="159"/>
      <c r="G68" s="207"/>
      <c r="H68" s="272"/>
    </row>
    <row r="69" spans="2:8" ht="28.8" x14ac:dyDescent="0.35">
      <c r="B69" s="148">
        <v>1</v>
      </c>
      <c r="C69" s="193" t="s">
        <v>72</v>
      </c>
      <c r="D69" s="193"/>
      <c r="E69" s="3">
        <v>11</v>
      </c>
      <c r="F69" s="151" t="s">
        <v>63</v>
      </c>
      <c r="G69" s="207">
        <f>'Contractor Pricing Section'!H84</f>
        <v>4011.5257649999994</v>
      </c>
      <c r="H69" s="277">
        <f t="shared" ref="H69:H73" si="0">+E69*G69</f>
        <v>44126.783414999991</v>
      </c>
    </row>
    <row r="70" spans="2:8" ht="28.8" x14ac:dyDescent="0.35">
      <c r="B70" s="148">
        <v>2</v>
      </c>
      <c r="C70" s="193" t="s">
        <v>83</v>
      </c>
      <c r="D70" s="193"/>
      <c r="E70" s="3">
        <v>4</v>
      </c>
      <c r="F70" s="151" t="s">
        <v>63</v>
      </c>
      <c r="G70" s="207">
        <f>'Contractor Pricing Section'!H96</f>
        <v>4011.5257649999994</v>
      </c>
      <c r="H70" s="277">
        <f t="shared" si="0"/>
        <v>16046.103059999998</v>
      </c>
    </row>
    <row r="71" spans="2:8" x14ac:dyDescent="0.35">
      <c r="B71" s="148"/>
      <c r="C71" s="193"/>
      <c r="D71" s="193"/>
      <c r="E71" s="3"/>
      <c r="F71" s="151"/>
      <c r="G71" s="207"/>
      <c r="H71" s="277"/>
    </row>
    <row r="72" spans="2:8" ht="27.6" x14ac:dyDescent="0.35">
      <c r="B72" s="148">
        <v>4</v>
      </c>
      <c r="C72" s="195" t="s">
        <v>84</v>
      </c>
      <c r="D72" s="193"/>
      <c r="E72" s="3">
        <v>11</v>
      </c>
      <c r="F72" s="151" t="s">
        <v>63</v>
      </c>
      <c r="G72" s="207">
        <f>'Contractor Pricing Section'!H142</f>
        <v>54596.691044999992</v>
      </c>
      <c r="H72" s="277">
        <f t="shared" si="0"/>
        <v>600563.60149499995</v>
      </c>
    </row>
    <row r="73" spans="2:8" ht="27.6" x14ac:dyDescent="0.35">
      <c r="B73" s="148">
        <v>5</v>
      </c>
      <c r="C73" s="195" t="s">
        <v>85</v>
      </c>
      <c r="D73" s="193"/>
      <c r="E73" s="3">
        <v>4</v>
      </c>
      <c r="F73" s="151" t="s">
        <v>63</v>
      </c>
      <c r="G73" s="207">
        <f>'Contractor Pricing Section'!H187</f>
        <v>63605.909834999991</v>
      </c>
      <c r="H73" s="277">
        <f t="shared" si="0"/>
        <v>254423.63933999997</v>
      </c>
    </row>
    <row r="74" spans="2:8" x14ac:dyDescent="0.35">
      <c r="B74" s="148"/>
      <c r="C74" s="195"/>
      <c r="D74" s="193"/>
      <c r="E74" s="3"/>
      <c r="F74" s="151"/>
      <c r="G74" s="207"/>
      <c r="H74" s="277"/>
    </row>
    <row r="75" spans="2:8" x14ac:dyDescent="0.35">
      <c r="B75" s="158"/>
      <c r="C75" s="193"/>
      <c r="D75" s="193"/>
      <c r="E75" s="144"/>
      <c r="F75" s="151"/>
      <c r="G75" s="207"/>
      <c r="H75" s="273"/>
    </row>
    <row r="76" spans="2:8" x14ac:dyDescent="0.35">
      <c r="B76" s="3" t="s">
        <v>86</v>
      </c>
      <c r="C76" s="175" t="s">
        <v>87</v>
      </c>
      <c r="D76" s="174"/>
      <c r="E76" s="159"/>
      <c r="G76" s="207"/>
      <c r="H76" s="273"/>
    </row>
    <row r="77" spans="2:8" ht="28.8" x14ac:dyDescent="0.35">
      <c r="B77" s="158"/>
      <c r="C77" s="174" t="s">
        <v>366</v>
      </c>
      <c r="D77" s="174" t="s">
        <v>367</v>
      </c>
      <c r="E77" s="159"/>
      <c r="G77" s="207"/>
      <c r="H77" s="273"/>
    </row>
    <row r="78" spans="2:8" x14ac:dyDescent="0.35">
      <c r="B78" s="158"/>
      <c r="C78" s="174"/>
      <c r="D78" s="174"/>
      <c r="E78" s="159"/>
      <c r="G78" s="207"/>
      <c r="H78" s="273"/>
    </row>
    <row r="79" spans="2:8" x14ac:dyDescent="0.35">
      <c r="B79" s="158"/>
      <c r="C79" s="193"/>
      <c r="D79" s="193"/>
      <c r="E79" s="159"/>
      <c r="G79" s="207"/>
      <c r="H79" s="273"/>
    </row>
    <row r="80" spans="2:8" ht="28.8" x14ac:dyDescent="0.35">
      <c r="B80" s="148">
        <v>1</v>
      </c>
      <c r="C80" s="193" t="s">
        <v>72</v>
      </c>
      <c r="D80" s="193"/>
      <c r="E80" s="3">
        <v>13</v>
      </c>
      <c r="F80" s="151" t="s">
        <v>63</v>
      </c>
      <c r="G80" s="207">
        <f>'Contractor Pricing Section'!H200</f>
        <v>4350.4776899999997</v>
      </c>
      <c r="H80" s="277">
        <f>+E80*G80</f>
        <v>56556.209969999996</v>
      </c>
    </row>
    <row r="81" spans="2:8" ht="27.6" x14ac:dyDescent="0.35">
      <c r="B81" s="148">
        <v>3</v>
      </c>
      <c r="C81" s="195" t="s">
        <v>84</v>
      </c>
      <c r="D81" s="193"/>
      <c r="E81" s="3">
        <v>13</v>
      </c>
      <c r="F81" s="151" t="s">
        <v>63</v>
      </c>
      <c r="G81" s="207">
        <f>'Contractor Pricing Section'!H246</f>
        <v>65857.319774999996</v>
      </c>
      <c r="H81" s="277">
        <f>+E81*G81</f>
        <v>856145.157075</v>
      </c>
    </row>
    <row r="83" spans="2:8" ht="16.2" thickBot="1" x14ac:dyDescent="0.4">
      <c r="B83" s="148"/>
      <c r="C83" s="193"/>
      <c r="D83" s="193"/>
      <c r="E83" s="144"/>
      <c r="F83" s="151"/>
      <c r="G83" s="207"/>
      <c r="H83" s="277"/>
    </row>
    <row r="84" spans="2:8" ht="16.2" thickBot="1" x14ac:dyDescent="0.4">
      <c r="B84" s="148"/>
      <c r="C84" s="3" t="s">
        <v>126</v>
      </c>
      <c r="D84" s="298" t="s">
        <v>75</v>
      </c>
      <c r="E84" s="298"/>
      <c r="F84" s="288" t="s">
        <v>76</v>
      </c>
      <c r="G84" s="288"/>
      <c r="H84" s="280">
        <f>SUM(H64:H83)</f>
        <v>2268346.1100300001</v>
      </c>
    </row>
    <row r="85" spans="2:8" x14ac:dyDescent="0.35">
      <c r="B85" s="148"/>
      <c r="C85" s="193"/>
      <c r="D85" s="193"/>
      <c r="E85" s="144"/>
      <c r="F85" s="151"/>
      <c r="G85" s="207"/>
      <c r="H85" s="277"/>
    </row>
    <row r="86" spans="2:8" x14ac:dyDescent="0.35">
      <c r="B86" s="148"/>
      <c r="C86" s="193"/>
      <c r="D86" s="193"/>
      <c r="E86" s="144"/>
      <c r="F86" s="151"/>
      <c r="G86" s="207"/>
      <c r="H86" s="277"/>
    </row>
    <row r="87" spans="2:8" ht="16.2" thickBot="1" x14ac:dyDescent="0.4">
      <c r="B87" s="148"/>
      <c r="C87" s="149" t="s">
        <v>77</v>
      </c>
      <c r="D87" s="193"/>
      <c r="E87" s="144"/>
      <c r="F87" s="151"/>
      <c r="G87" s="207"/>
      <c r="H87" s="272"/>
    </row>
    <row r="88" spans="2:8" ht="16.2" thickBot="1" x14ac:dyDescent="0.4">
      <c r="B88" s="148"/>
      <c r="C88" s="193"/>
      <c r="D88" s="298" t="s">
        <v>75</v>
      </c>
      <c r="E88" s="298"/>
      <c r="F88" s="288" t="s">
        <v>78</v>
      </c>
      <c r="G88" s="288"/>
      <c r="H88" s="280">
        <f>+H84</f>
        <v>2268346.1100300001</v>
      </c>
    </row>
    <row r="90" spans="2:8" x14ac:dyDescent="0.35">
      <c r="B90" s="3" t="s">
        <v>90</v>
      </c>
      <c r="C90" s="175" t="s">
        <v>91</v>
      </c>
      <c r="D90" s="174"/>
      <c r="E90" s="159"/>
      <c r="G90" s="207"/>
      <c r="H90" s="277"/>
    </row>
    <row r="91" spans="2:8" ht="42.6" x14ac:dyDescent="0.35">
      <c r="B91" s="158"/>
      <c r="C91" s="174" t="s">
        <v>368</v>
      </c>
      <c r="D91" s="268" t="s">
        <v>369</v>
      </c>
      <c r="E91" s="159"/>
      <c r="G91" s="207"/>
      <c r="H91" s="277"/>
    </row>
    <row r="92" spans="2:8" x14ac:dyDescent="0.35">
      <c r="B92" s="158"/>
      <c r="C92" s="193"/>
      <c r="D92" s="193"/>
      <c r="E92" s="159"/>
      <c r="G92" s="207"/>
      <c r="H92" s="277"/>
    </row>
    <row r="93" spans="2:8" ht="28.8" x14ac:dyDescent="0.35">
      <c r="B93" s="148">
        <v>1</v>
      </c>
      <c r="C93" s="193" t="s">
        <v>92</v>
      </c>
      <c r="D93" s="193"/>
      <c r="E93" s="3">
        <v>1</v>
      </c>
      <c r="F93" s="151" t="s">
        <v>63</v>
      </c>
      <c r="G93" s="207">
        <f>'Contractor Pricing Section'!H259</f>
        <v>5022.435015</v>
      </c>
      <c r="H93" s="277">
        <f>+E93*G93</f>
        <v>5022.435015</v>
      </c>
    </row>
    <row r="94" spans="2:8" ht="27.6" x14ac:dyDescent="0.35">
      <c r="B94" s="148">
        <v>2</v>
      </c>
      <c r="C94" s="195" t="s">
        <v>88</v>
      </c>
      <c r="D94" s="193"/>
      <c r="E94" s="3">
        <v>1</v>
      </c>
      <c r="F94" s="151" t="s">
        <v>63</v>
      </c>
      <c r="G94" s="207">
        <f>'Contractor Pricing Section'!H305</f>
        <v>92557.239255000008</v>
      </c>
      <c r="H94" s="277">
        <f>+E94*G94</f>
        <v>92557.239255000008</v>
      </c>
    </row>
    <row r="96" spans="2:8" x14ac:dyDescent="0.35">
      <c r="B96" s="3" t="s">
        <v>93</v>
      </c>
      <c r="C96" s="175" t="s">
        <v>94</v>
      </c>
      <c r="D96" s="174"/>
      <c r="E96" s="159"/>
      <c r="G96" s="207"/>
      <c r="H96" s="277"/>
    </row>
    <row r="97" spans="2:8" ht="28.8" x14ac:dyDescent="0.35">
      <c r="B97" s="158"/>
      <c r="C97" s="174" t="s">
        <v>95</v>
      </c>
      <c r="D97" s="174" t="s">
        <v>96</v>
      </c>
      <c r="E97" s="159"/>
      <c r="G97" s="207"/>
      <c r="H97" s="277"/>
    </row>
    <row r="98" spans="2:8" x14ac:dyDescent="0.35">
      <c r="B98" s="158"/>
      <c r="C98" s="193"/>
      <c r="D98" s="193"/>
      <c r="E98" s="159"/>
      <c r="G98" s="207"/>
      <c r="H98" s="277"/>
    </row>
    <row r="99" spans="2:8" ht="28.8" x14ac:dyDescent="0.35">
      <c r="B99" s="148">
        <v>1</v>
      </c>
      <c r="C99" s="193" t="s">
        <v>72</v>
      </c>
      <c r="D99" s="193"/>
      <c r="E99" s="3">
        <v>1</v>
      </c>
      <c r="F99" s="151" t="s">
        <v>63</v>
      </c>
      <c r="G99" s="207">
        <f>'Contractor Pricing Section'!H318</f>
        <v>6027.3977400000003</v>
      </c>
      <c r="H99" s="277">
        <f>+E99*G99</f>
        <v>6027.3977400000003</v>
      </c>
    </row>
    <row r="100" spans="2:8" ht="27.6" x14ac:dyDescent="0.35">
      <c r="B100" s="148">
        <v>2</v>
      </c>
      <c r="C100" s="195" t="s">
        <v>84</v>
      </c>
      <c r="D100" s="193"/>
      <c r="E100" s="3">
        <v>1</v>
      </c>
      <c r="F100" s="151" t="s">
        <v>63</v>
      </c>
      <c r="G100" s="207">
        <f>'Contractor Pricing Section'!H364</f>
        <v>123144.42991500002</v>
      </c>
      <c r="H100" s="277">
        <f>+E100*G100</f>
        <v>123144.42991500002</v>
      </c>
    </row>
    <row r="101" spans="2:8" ht="16.2" thickBot="1" x14ac:dyDescent="0.4">
      <c r="B101" s="148"/>
      <c r="C101" s="193"/>
      <c r="D101" s="193"/>
      <c r="E101" s="3"/>
      <c r="F101" s="151"/>
      <c r="G101" s="207"/>
      <c r="H101" s="277"/>
    </row>
    <row r="102" spans="2:8" ht="16.2" thickBot="1" x14ac:dyDescent="0.4">
      <c r="B102" s="148"/>
      <c r="C102" s="193"/>
      <c r="D102" s="298" t="s">
        <v>75</v>
      </c>
      <c r="E102" s="298"/>
      <c r="F102" s="288" t="s">
        <v>97</v>
      </c>
      <c r="G102" s="288"/>
      <c r="H102" s="280">
        <f>SUM(H88:H101)</f>
        <v>2495097.6119550001</v>
      </c>
    </row>
    <row r="103" spans="2:8" x14ac:dyDescent="0.35">
      <c r="B103" s="158"/>
      <c r="C103" s="193"/>
      <c r="D103" s="193"/>
      <c r="E103" s="159"/>
      <c r="G103" s="207"/>
      <c r="H103" s="272"/>
    </row>
    <row r="104" spans="2:8" x14ac:dyDescent="0.35">
      <c r="B104" s="158"/>
      <c r="C104" s="3" t="s">
        <v>151</v>
      </c>
      <c r="D104" s="174"/>
      <c r="E104" s="159"/>
      <c r="G104" s="207"/>
      <c r="H104" s="272"/>
    </row>
    <row r="105" spans="2:8" x14ac:dyDescent="0.35">
      <c r="B105" s="196"/>
      <c r="D105" s="193"/>
      <c r="E105" s="159"/>
    </row>
    <row r="107" spans="2:8" x14ac:dyDescent="0.35">
      <c r="C107" s="291" t="s">
        <v>98</v>
      </c>
      <c r="D107" s="291"/>
      <c r="E107" s="291"/>
      <c r="F107" s="291"/>
    </row>
    <row r="109" spans="2:8" x14ac:dyDescent="0.35">
      <c r="B109" s="196"/>
      <c r="C109" s="302" t="s">
        <v>99</v>
      </c>
      <c r="D109" s="303"/>
      <c r="E109" s="197"/>
    </row>
    <row r="110" spans="2:8" x14ac:dyDescent="0.35">
      <c r="B110" s="196"/>
      <c r="C110" s="198"/>
      <c r="D110" s="4"/>
      <c r="E110" s="197"/>
    </row>
    <row r="111" spans="2:8" x14ac:dyDescent="0.35">
      <c r="B111" s="196">
        <v>1</v>
      </c>
      <c r="C111" s="299" t="s">
        <v>100</v>
      </c>
      <c r="D111" s="304"/>
      <c r="E111" s="197"/>
    </row>
    <row r="112" spans="2:8" ht="30.75" customHeight="1" x14ac:dyDescent="0.35">
      <c r="B112" s="196"/>
      <c r="C112" s="287" t="s">
        <v>101</v>
      </c>
      <c r="D112" s="287"/>
      <c r="E112" s="3">
        <v>5</v>
      </c>
      <c r="F112" s="167" t="s">
        <v>9</v>
      </c>
      <c r="H112" s="271">
        <v>19199.25</v>
      </c>
    </row>
    <row r="113" spans="2:8" ht="28.95" customHeight="1" x14ac:dyDescent="0.35">
      <c r="B113" s="196"/>
      <c r="C113" s="287" t="s">
        <v>102</v>
      </c>
      <c r="D113" s="287"/>
      <c r="E113" s="3">
        <v>5</v>
      </c>
      <c r="F113" s="167" t="s">
        <v>9</v>
      </c>
      <c r="H113" s="271">
        <v>6037.5</v>
      </c>
    </row>
    <row r="114" spans="2:8" ht="87" customHeight="1" x14ac:dyDescent="0.35">
      <c r="B114" s="196"/>
      <c r="C114" s="287" t="s">
        <v>103</v>
      </c>
      <c r="D114" s="287"/>
      <c r="E114" s="3">
        <v>10</v>
      </c>
      <c r="F114" s="167" t="s">
        <v>2</v>
      </c>
      <c r="H114" s="271">
        <v>8218.25</v>
      </c>
    </row>
    <row r="115" spans="2:8" ht="33" customHeight="1" x14ac:dyDescent="0.35">
      <c r="B115" s="196"/>
      <c r="C115" s="287" t="s">
        <v>104</v>
      </c>
      <c r="D115" s="287"/>
      <c r="E115" s="3">
        <v>1</v>
      </c>
      <c r="F115" s="167" t="s">
        <v>2</v>
      </c>
      <c r="H115" s="271">
        <v>239.09</v>
      </c>
    </row>
    <row r="116" spans="2:8" x14ac:dyDescent="0.35">
      <c r="B116" s="196"/>
      <c r="C116" s="198"/>
      <c r="D116" s="4"/>
      <c r="E116" s="197"/>
    </row>
    <row r="117" spans="2:8" x14ac:dyDescent="0.35">
      <c r="B117" s="196"/>
      <c r="C117" s="160" t="s">
        <v>105</v>
      </c>
      <c r="D117" s="4"/>
      <c r="E117" s="197"/>
      <c r="F117" s="161"/>
    </row>
    <row r="118" spans="2:8" x14ac:dyDescent="0.35">
      <c r="B118" s="158"/>
      <c r="C118" s="301"/>
      <c r="D118" s="301"/>
      <c r="E118" s="159"/>
    </row>
    <row r="119" spans="2:8" ht="45" customHeight="1" x14ac:dyDescent="0.35">
      <c r="B119" s="196">
        <v>2</v>
      </c>
      <c r="C119" s="300" t="s">
        <v>106</v>
      </c>
      <c r="D119" s="300"/>
      <c r="E119" s="3">
        <v>10</v>
      </c>
      <c r="F119" s="167" t="s">
        <v>9</v>
      </c>
      <c r="H119" s="271">
        <v>362.25</v>
      </c>
    </row>
    <row r="120" spans="2:8" ht="32.4" customHeight="1" x14ac:dyDescent="0.35">
      <c r="B120" s="196">
        <v>3</v>
      </c>
      <c r="C120" s="300" t="s">
        <v>107</v>
      </c>
      <c r="D120" s="300"/>
      <c r="E120" s="3">
        <v>50</v>
      </c>
      <c r="F120" s="167" t="s">
        <v>108</v>
      </c>
      <c r="H120" s="271">
        <v>13131</v>
      </c>
    </row>
    <row r="121" spans="2:8" ht="33" customHeight="1" x14ac:dyDescent="0.35">
      <c r="B121" s="196">
        <v>4</v>
      </c>
      <c r="C121" s="300" t="s">
        <v>109</v>
      </c>
      <c r="D121" s="300"/>
      <c r="E121" s="3">
        <v>50</v>
      </c>
      <c r="F121" s="167" t="s">
        <v>108</v>
      </c>
      <c r="H121" s="271">
        <v>8905.32</v>
      </c>
    </row>
    <row r="122" spans="2:8" ht="45" customHeight="1" x14ac:dyDescent="0.35">
      <c r="B122" s="196">
        <v>5</v>
      </c>
      <c r="C122" s="300" t="s">
        <v>110</v>
      </c>
      <c r="D122" s="300"/>
      <c r="E122" s="3">
        <v>50</v>
      </c>
      <c r="F122" s="167" t="s">
        <v>108</v>
      </c>
      <c r="H122" s="271">
        <v>9509.07</v>
      </c>
    </row>
    <row r="123" spans="2:8" ht="32.4" customHeight="1" x14ac:dyDescent="0.35">
      <c r="B123" s="196">
        <v>6</v>
      </c>
      <c r="C123" s="300" t="s">
        <v>111</v>
      </c>
      <c r="D123" s="300"/>
      <c r="E123" s="3">
        <v>50</v>
      </c>
      <c r="F123" s="167" t="s">
        <v>108</v>
      </c>
      <c r="H123" s="271">
        <v>8905.32</v>
      </c>
    </row>
    <row r="124" spans="2:8" ht="48.6" customHeight="1" x14ac:dyDescent="0.35">
      <c r="B124" s="196">
        <v>7</v>
      </c>
      <c r="C124" s="300" t="s">
        <v>112</v>
      </c>
      <c r="D124" s="300"/>
      <c r="E124" s="3">
        <v>50</v>
      </c>
      <c r="F124" s="167" t="s">
        <v>108</v>
      </c>
      <c r="H124" s="271">
        <v>9509.07</v>
      </c>
    </row>
    <row r="125" spans="2:8" ht="50.4" customHeight="1" x14ac:dyDescent="0.35">
      <c r="B125" s="196">
        <v>8</v>
      </c>
      <c r="C125" s="300" t="s">
        <v>113</v>
      </c>
      <c r="D125" s="300"/>
      <c r="E125" s="3">
        <v>25</v>
      </c>
      <c r="F125" s="167" t="s">
        <v>108</v>
      </c>
      <c r="H125" s="271">
        <v>4453.26</v>
      </c>
    </row>
    <row r="126" spans="2:8" ht="48" customHeight="1" x14ac:dyDescent="0.35">
      <c r="B126" s="196">
        <v>9</v>
      </c>
      <c r="C126" s="300" t="s">
        <v>114</v>
      </c>
      <c r="D126" s="300"/>
      <c r="E126" s="3">
        <v>200</v>
      </c>
      <c r="F126" s="167" t="s">
        <v>108</v>
      </c>
      <c r="H126" s="271">
        <v>28527.19</v>
      </c>
    </row>
    <row r="127" spans="2:8" ht="46.2" customHeight="1" x14ac:dyDescent="0.35">
      <c r="B127" s="196">
        <v>10</v>
      </c>
      <c r="C127" s="300" t="s">
        <v>115</v>
      </c>
      <c r="D127" s="300"/>
      <c r="E127" s="3">
        <v>20</v>
      </c>
      <c r="F127" s="167" t="s">
        <v>108</v>
      </c>
      <c r="H127" s="271">
        <v>2671.6</v>
      </c>
    </row>
    <row r="128" spans="2:8" ht="48" customHeight="1" x14ac:dyDescent="0.35">
      <c r="B128" s="196">
        <v>11</v>
      </c>
      <c r="C128" s="300" t="s">
        <v>116</v>
      </c>
      <c r="D128" s="300"/>
      <c r="E128" s="3">
        <v>50</v>
      </c>
      <c r="F128" s="167" t="s">
        <v>108</v>
      </c>
      <c r="H128" s="271">
        <v>7109.16</v>
      </c>
    </row>
    <row r="129" spans="2:8" ht="63" customHeight="1" x14ac:dyDescent="0.35">
      <c r="B129" s="196">
        <v>12</v>
      </c>
      <c r="C129" s="300" t="s">
        <v>117</v>
      </c>
      <c r="D129" s="300"/>
      <c r="E129" s="3">
        <v>200</v>
      </c>
      <c r="F129" s="167" t="s">
        <v>2</v>
      </c>
      <c r="H129" s="271">
        <v>40813.5</v>
      </c>
    </row>
    <row r="130" spans="2:8" ht="61.95" customHeight="1" x14ac:dyDescent="0.35">
      <c r="B130" s="196">
        <v>13</v>
      </c>
      <c r="C130" s="300" t="s">
        <v>118</v>
      </c>
      <c r="D130" s="300"/>
      <c r="E130" s="3">
        <v>100</v>
      </c>
      <c r="F130" s="167" t="s">
        <v>2</v>
      </c>
      <c r="H130" s="271">
        <v>6641.25</v>
      </c>
    </row>
    <row r="131" spans="2:8" ht="47.4" customHeight="1" x14ac:dyDescent="0.35">
      <c r="B131" s="196">
        <v>14</v>
      </c>
      <c r="C131" s="300" t="s">
        <v>119</v>
      </c>
      <c r="D131" s="300"/>
      <c r="E131" s="3">
        <v>60</v>
      </c>
      <c r="F131" s="167" t="s">
        <v>9</v>
      </c>
      <c r="H131" s="271">
        <v>14520</v>
      </c>
    </row>
    <row r="132" spans="2:8" ht="16.5" customHeight="1" x14ac:dyDescent="0.35">
      <c r="B132" s="196">
        <v>15</v>
      </c>
      <c r="C132" s="300" t="s">
        <v>120</v>
      </c>
      <c r="D132" s="300"/>
      <c r="E132" s="3">
        <v>40</v>
      </c>
      <c r="F132" s="167" t="s">
        <v>9</v>
      </c>
      <c r="H132" s="271">
        <v>4830</v>
      </c>
    </row>
    <row r="133" spans="2:8" ht="33" customHeight="1" x14ac:dyDescent="0.35">
      <c r="B133" s="196">
        <v>16</v>
      </c>
      <c r="C133" s="300" t="s">
        <v>121</v>
      </c>
      <c r="D133" s="300"/>
      <c r="E133" s="3">
        <v>20</v>
      </c>
      <c r="F133" s="167" t="s">
        <v>9</v>
      </c>
      <c r="H133" s="271">
        <v>2415</v>
      </c>
    </row>
    <row r="134" spans="2:8" ht="32.4" customHeight="1" x14ac:dyDescent="0.35">
      <c r="B134" s="196">
        <v>17</v>
      </c>
      <c r="C134" s="300" t="s">
        <v>122</v>
      </c>
      <c r="D134" s="300"/>
      <c r="E134" s="3">
        <v>200</v>
      </c>
      <c r="F134" s="167" t="s">
        <v>3</v>
      </c>
      <c r="H134" s="271">
        <v>5071.5</v>
      </c>
    </row>
    <row r="135" spans="2:8" ht="64.95" customHeight="1" x14ac:dyDescent="0.35">
      <c r="B135" s="196">
        <v>18</v>
      </c>
      <c r="C135" s="287" t="s">
        <v>123</v>
      </c>
      <c r="D135" s="287"/>
      <c r="E135" s="3">
        <v>50</v>
      </c>
      <c r="F135" s="167" t="s">
        <v>3</v>
      </c>
      <c r="H135" s="271">
        <v>452.81</v>
      </c>
    </row>
    <row r="136" spans="2:8" ht="62.4" customHeight="1" x14ac:dyDescent="0.35">
      <c r="B136" s="196">
        <v>19</v>
      </c>
      <c r="C136" s="287" t="s">
        <v>124</v>
      </c>
      <c r="D136" s="287"/>
      <c r="E136" s="3">
        <v>150</v>
      </c>
      <c r="F136" s="167" t="s">
        <v>3</v>
      </c>
      <c r="H136" s="271">
        <v>905.63</v>
      </c>
    </row>
    <row r="137" spans="2:8" ht="47.4" customHeight="1" x14ac:dyDescent="0.35">
      <c r="B137" s="196">
        <v>20</v>
      </c>
      <c r="C137" s="287" t="s">
        <v>125</v>
      </c>
      <c r="D137" s="287"/>
      <c r="E137" s="3">
        <v>200</v>
      </c>
      <c r="F137" s="167" t="s">
        <v>3</v>
      </c>
      <c r="H137" s="271">
        <v>966</v>
      </c>
    </row>
    <row r="138" spans="2:8" ht="16.2" thickBot="1" x14ac:dyDescent="0.4">
      <c r="B138" s="196"/>
      <c r="C138" s="247"/>
      <c r="D138" s="247"/>
      <c r="E138" s="159"/>
      <c r="F138" s="177"/>
    </row>
    <row r="139" spans="2:8" ht="17.25" customHeight="1" thickBot="1" x14ac:dyDescent="0.4">
      <c r="B139" s="196"/>
      <c r="C139" s="3" t="s">
        <v>164</v>
      </c>
      <c r="D139" s="298"/>
      <c r="E139" s="298"/>
      <c r="F139" s="288" t="s">
        <v>76</v>
      </c>
      <c r="G139" s="288"/>
      <c r="H139" s="280">
        <f>SUM(H112:H138)</f>
        <v>203393.02000000002</v>
      </c>
    </row>
    <row r="140" spans="2:8" x14ac:dyDescent="0.35">
      <c r="B140" s="196"/>
      <c r="C140" s="3"/>
      <c r="D140" s="247"/>
      <c r="E140" s="159"/>
      <c r="F140" s="177"/>
    </row>
    <row r="141" spans="2:8" ht="16.5" customHeight="1" x14ac:dyDescent="0.35">
      <c r="B141" s="196"/>
      <c r="C141" s="291" t="s">
        <v>98</v>
      </c>
      <c r="D141" s="291"/>
      <c r="E141" s="291"/>
      <c r="F141" s="291"/>
    </row>
    <row r="142" spans="2:8" ht="16.2" thickBot="1" x14ac:dyDescent="0.4">
      <c r="B142" s="196"/>
      <c r="C142" s="243"/>
      <c r="D142" s="243"/>
      <c r="E142" s="243"/>
      <c r="F142" s="243"/>
    </row>
    <row r="143" spans="2:8" ht="17.25" customHeight="1" thickBot="1" x14ac:dyDescent="0.4">
      <c r="B143" s="196"/>
      <c r="C143" s="3"/>
      <c r="D143" s="298" t="s">
        <v>127</v>
      </c>
      <c r="E143" s="298"/>
      <c r="F143" s="288" t="s">
        <v>78</v>
      </c>
      <c r="G143" s="288"/>
      <c r="H143" s="280">
        <f>+H139</f>
        <v>203393.02000000002</v>
      </c>
    </row>
    <row r="144" spans="2:8" x14ac:dyDescent="0.35">
      <c r="B144" s="196"/>
      <c r="C144" s="160" t="s">
        <v>128</v>
      </c>
      <c r="D144" s="247"/>
      <c r="E144" s="159"/>
      <c r="F144" s="177"/>
    </row>
    <row r="145" spans="2:8" x14ac:dyDescent="0.35">
      <c r="B145" s="196"/>
      <c r="C145" s="247"/>
      <c r="D145" s="247"/>
      <c r="E145" s="159"/>
      <c r="F145" s="177"/>
    </row>
    <row r="146" spans="2:8" ht="48" customHeight="1" x14ac:dyDescent="0.35">
      <c r="B146" s="196">
        <v>21</v>
      </c>
      <c r="C146" s="287" t="s">
        <v>129</v>
      </c>
      <c r="D146" s="287"/>
      <c r="E146" s="3">
        <v>50</v>
      </c>
      <c r="F146" s="167" t="s">
        <v>3</v>
      </c>
      <c r="H146" s="271">
        <v>1569.75</v>
      </c>
    </row>
    <row r="147" spans="2:8" ht="47.4" customHeight="1" x14ac:dyDescent="0.35">
      <c r="B147" s="196">
        <v>22</v>
      </c>
      <c r="C147" s="287" t="s">
        <v>130</v>
      </c>
      <c r="D147" s="287"/>
      <c r="E147" s="3">
        <v>150</v>
      </c>
      <c r="F147" s="167" t="s">
        <v>3</v>
      </c>
      <c r="H147" s="271">
        <v>3441.38</v>
      </c>
    </row>
    <row r="148" spans="2:8" ht="45.6" customHeight="1" x14ac:dyDescent="0.35">
      <c r="B148" s="196">
        <v>23</v>
      </c>
      <c r="C148" s="287" t="s">
        <v>131</v>
      </c>
      <c r="D148" s="287"/>
      <c r="E148" s="3">
        <v>200</v>
      </c>
      <c r="F148" s="167" t="s">
        <v>3</v>
      </c>
      <c r="H148" s="271">
        <v>3864</v>
      </c>
    </row>
    <row r="149" spans="2:8" x14ac:dyDescent="0.35">
      <c r="B149" s="196"/>
      <c r="C149" s="199"/>
      <c r="D149" s="242"/>
      <c r="F149" s="145"/>
    </row>
    <row r="150" spans="2:8" x14ac:dyDescent="0.35">
      <c r="B150" s="196"/>
      <c r="C150" s="291" t="s">
        <v>132</v>
      </c>
      <c r="D150" s="291"/>
      <c r="E150" s="291"/>
      <c r="F150" s="291"/>
    </row>
    <row r="151" spans="2:8" x14ac:dyDescent="0.35">
      <c r="B151" s="196"/>
      <c r="C151" s="199"/>
      <c r="D151" s="242"/>
    </row>
    <row r="152" spans="2:8" ht="33" customHeight="1" x14ac:dyDescent="0.35">
      <c r="B152" s="196">
        <v>24</v>
      </c>
      <c r="C152" s="287" t="s">
        <v>133</v>
      </c>
      <c r="D152" s="287"/>
      <c r="E152" s="3">
        <v>250</v>
      </c>
      <c r="F152" s="167" t="s">
        <v>3</v>
      </c>
      <c r="H152" s="271">
        <v>1056.56</v>
      </c>
    </row>
    <row r="153" spans="2:8" ht="16.5" customHeight="1" x14ac:dyDescent="0.35">
      <c r="B153" s="196">
        <v>25</v>
      </c>
      <c r="C153" s="287" t="s">
        <v>134</v>
      </c>
      <c r="D153" s="287"/>
      <c r="F153" s="167"/>
    </row>
    <row r="154" spans="2:8" x14ac:dyDescent="0.35">
      <c r="B154" s="196"/>
      <c r="C154" s="287" t="s">
        <v>135</v>
      </c>
      <c r="D154" s="287"/>
      <c r="E154" s="3">
        <v>50</v>
      </c>
      <c r="F154" s="167" t="s">
        <v>3</v>
      </c>
      <c r="H154" s="271">
        <v>21735</v>
      </c>
    </row>
    <row r="155" spans="2:8" ht="16.5" customHeight="1" x14ac:dyDescent="0.35">
      <c r="B155" s="196"/>
      <c r="C155" s="287" t="s">
        <v>136</v>
      </c>
      <c r="D155" s="287"/>
      <c r="E155" s="3">
        <v>100</v>
      </c>
      <c r="F155" s="167" t="s">
        <v>3</v>
      </c>
      <c r="H155" s="271">
        <v>11622.19</v>
      </c>
    </row>
    <row r="156" spans="2:8" ht="16.5" customHeight="1" x14ac:dyDescent="0.35">
      <c r="B156" s="196"/>
      <c r="C156" s="287" t="s">
        <v>137</v>
      </c>
      <c r="D156" s="287"/>
      <c r="E156" s="3">
        <v>150</v>
      </c>
      <c r="F156" s="167" t="s">
        <v>3</v>
      </c>
      <c r="H156" s="271">
        <v>12075</v>
      </c>
    </row>
    <row r="157" spans="2:8" ht="16.5" customHeight="1" x14ac:dyDescent="0.35">
      <c r="B157" s="196"/>
      <c r="C157" s="287" t="s">
        <v>138</v>
      </c>
      <c r="D157" s="287"/>
      <c r="E157" s="3">
        <v>200</v>
      </c>
      <c r="F157" s="167" t="s">
        <v>3</v>
      </c>
      <c r="H157" s="271">
        <v>10867.5</v>
      </c>
    </row>
    <row r="158" spans="2:8" ht="46.2" customHeight="1" x14ac:dyDescent="0.35">
      <c r="B158" s="196">
        <v>26</v>
      </c>
      <c r="C158" s="287" t="s">
        <v>139</v>
      </c>
      <c r="D158" s="287"/>
      <c r="E158" s="3"/>
      <c r="F158" s="167"/>
    </row>
    <row r="159" spans="2:8" x14ac:dyDescent="0.35">
      <c r="B159" s="196"/>
      <c r="C159" s="287" t="s">
        <v>135</v>
      </c>
      <c r="D159" s="287"/>
      <c r="E159" s="3">
        <v>50</v>
      </c>
      <c r="F159" s="167" t="s">
        <v>3</v>
      </c>
      <c r="H159" s="271">
        <v>3682.88</v>
      </c>
    </row>
    <row r="160" spans="2:8" ht="16.5" customHeight="1" x14ac:dyDescent="0.35">
      <c r="B160" s="196"/>
      <c r="C160" s="287" t="s">
        <v>136</v>
      </c>
      <c r="D160" s="287"/>
      <c r="E160" s="3">
        <v>100</v>
      </c>
      <c r="F160" s="167" t="s">
        <v>3</v>
      </c>
      <c r="H160" s="271">
        <v>7365.75</v>
      </c>
    </row>
    <row r="161" spans="2:8" ht="16.5" customHeight="1" x14ac:dyDescent="0.35">
      <c r="B161" s="196"/>
      <c r="C161" s="287" t="s">
        <v>137</v>
      </c>
      <c r="D161" s="287"/>
      <c r="E161" s="3">
        <v>150</v>
      </c>
      <c r="F161" s="167" t="s">
        <v>3</v>
      </c>
      <c r="H161" s="271">
        <v>11048.63</v>
      </c>
    </row>
    <row r="162" spans="2:8" ht="16.5" customHeight="1" x14ac:dyDescent="0.35">
      <c r="B162" s="196"/>
      <c r="C162" s="287" t="s">
        <v>138</v>
      </c>
      <c r="D162" s="287"/>
      <c r="E162" s="3">
        <v>200</v>
      </c>
      <c r="F162" s="167" t="s">
        <v>3</v>
      </c>
      <c r="H162" s="271">
        <v>14731.5</v>
      </c>
    </row>
    <row r="163" spans="2:8" ht="48" customHeight="1" x14ac:dyDescent="0.35">
      <c r="B163" s="196">
        <v>27</v>
      </c>
      <c r="C163" s="287" t="s">
        <v>140</v>
      </c>
      <c r="D163" s="287"/>
      <c r="F163" s="167"/>
    </row>
    <row r="164" spans="2:8" x14ac:dyDescent="0.35">
      <c r="B164" s="196"/>
      <c r="C164" s="287" t="s">
        <v>135</v>
      </c>
      <c r="D164" s="287"/>
      <c r="E164" s="3">
        <v>100</v>
      </c>
      <c r="F164" s="167" t="s">
        <v>3</v>
      </c>
      <c r="H164" s="271">
        <v>5796</v>
      </c>
    </row>
    <row r="165" spans="2:8" ht="16.5" customHeight="1" x14ac:dyDescent="0.35">
      <c r="B165" s="196"/>
      <c r="C165" s="287" t="s">
        <v>136</v>
      </c>
      <c r="D165" s="287"/>
      <c r="E165" s="3">
        <v>100</v>
      </c>
      <c r="F165" s="167" t="s">
        <v>3</v>
      </c>
      <c r="H165" s="271">
        <v>3327.5</v>
      </c>
    </row>
    <row r="166" spans="2:8" ht="16.5" customHeight="1" x14ac:dyDescent="0.35">
      <c r="B166" s="196"/>
      <c r="C166" s="287" t="s">
        <v>137</v>
      </c>
      <c r="D166" s="287"/>
      <c r="E166" s="3">
        <v>100</v>
      </c>
      <c r="F166" s="167" t="s">
        <v>3</v>
      </c>
      <c r="H166" s="271">
        <v>3327.5</v>
      </c>
    </row>
    <row r="167" spans="2:8" ht="16.5" customHeight="1" x14ac:dyDescent="0.35">
      <c r="B167" s="196"/>
      <c r="C167" s="287" t="s">
        <v>138</v>
      </c>
      <c r="D167" s="287"/>
      <c r="E167" s="3">
        <v>100</v>
      </c>
      <c r="F167" s="167" t="s">
        <v>3</v>
      </c>
      <c r="H167" s="271">
        <v>3327.5</v>
      </c>
    </row>
    <row r="168" spans="2:8" ht="45" customHeight="1" x14ac:dyDescent="0.35">
      <c r="B168" s="196">
        <v>28</v>
      </c>
      <c r="C168" s="287" t="s">
        <v>141</v>
      </c>
      <c r="D168" s="287"/>
      <c r="F168" s="167"/>
    </row>
    <row r="169" spans="2:8" x14ac:dyDescent="0.35">
      <c r="B169" s="196"/>
      <c r="C169" s="287" t="s">
        <v>142</v>
      </c>
      <c r="D169" s="287"/>
      <c r="E169" s="3">
        <v>100</v>
      </c>
      <c r="F169" s="167" t="s">
        <v>2</v>
      </c>
      <c r="H169" s="271">
        <v>4226.25</v>
      </c>
    </row>
    <row r="170" spans="2:8" ht="16.5" customHeight="1" x14ac:dyDescent="0.35">
      <c r="B170" s="196"/>
      <c r="C170" s="287" t="s">
        <v>143</v>
      </c>
      <c r="D170" s="287"/>
      <c r="E170" s="3">
        <v>200</v>
      </c>
      <c r="F170" s="167" t="s">
        <v>2</v>
      </c>
      <c r="H170" s="271">
        <v>7848.75</v>
      </c>
    </row>
    <row r="171" spans="2:8" ht="16.5" customHeight="1" x14ac:dyDescent="0.35">
      <c r="B171" s="196"/>
      <c r="C171" s="287" t="s">
        <v>144</v>
      </c>
      <c r="D171" s="287"/>
      <c r="E171" s="3">
        <v>250</v>
      </c>
      <c r="F171" s="167" t="s">
        <v>2</v>
      </c>
      <c r="H171" s="271">
        <v>6050</v>
      </c>
    </row>
    <row r="172" spans="2:8" x14ac:dyDescent="0.35">
      <c r="B172" s="196"/>
      <c r="C172" s="287" t="s">
        <v>145</v>
      </c>
      <c r="D172" s="287"/>
      <c r="E172" s="3">
        <v>300</v>
      </c>
      <c r="F172" s="167" t="s">
        <v>2</v>
      </c>
      <c r="H172" s="271">
        <v>7245</v>
      </c>
    </row>
    <row r="173" spans="2:8" x14ac:dyDescent="0.35">
      <c r="B173" s="196"/>
      <c r="C173" s="294"/>
      <c r="D173" s="294"/>
      <c r="E173" s="3"/>
      <c r="F173" s="145"/>
    </row>
    <row r="174" spans="2:8" x14ac:dyDescent="0.35">
      <c r="B174" s="196"/>
      <c r="C174" s="162" t="s">
        <v>146</v>
      </c>
      <c r="D174" s="245"/>
      <c r="E174" s="248"/>
      <c r="G174" s="209"/>
    </row>
    <row r="175" spans="2:8" x14ac:dyDescent="0.35">
      <c r="B175" s="196"/>
      <c r="C175" s="245"/>
      <c r="D175" s="245"/>
      <c r="E175" s="248"/>
      <c r="G175" s="209"/>
    </row>
    <row r="176" spans="2:8" ht="31.95" customHeight="1" x14ac:dyDescent="0.35">
      <c r="B176" s="196">
        <v>29</v>
      </c>
      <c r="C176" s="287" t="s">
        <v>147</v>
      </c>
      <c r="D176" s="287"/>
      <c r="E176" s="253">
        <v>3</v>
      </c>
      <c r="F176" s="254" t="s">
        <v>9</v>
      </c>
      <c r="G176" s="255"/>
      <c r="H176" s="281">
        <v>27168.75</v>
      </c>
    </row>
    <row r="177" spans="1:8" ht="31.95" customHeight="1" x14ac:dyDescent="0.35">
      <c r="B177" s="196">
        <v>30</v>
      </c>
      <c r="C177" s="287" t="s">
        <v>148</v>
      </c>
      <c r="D177" s="287"/>
      <c r="E177" s="253">
        <v>3</v>
      </c>
      <c r="F177" s="254" t="s">
        <v>9</v>
      </c>
      <c r="G177" s="255"/>
      <c r="H177" s="281">
        <v>4528.13</v>
      </c>
    </row>
    <row r="178" spans="1:8" ht="33" customHeight="1" x14ac:dyDescent="0.35">
      <c r="B178" s="196">
        <v>31</v>
      </c>
      <c r="C178" s="299" t="s">
        <v>149</v>
      </c>
      <c r="D178" s="299"/>
      <c r="E178" s="253">
        <v>250</v>
      </c>
      <c r="F178" s="254" t="s">
        <v>2</v>
      </c>
      <c r="G178" s="255"/>
      <c r="H178" s="281">
        <v>9075</v>
      </c>
    </row>
    <row r="179" spans="1:8" ht="32.4" customHeight="1" x14ac:dyDescent="0.35">
      <c r="B179" s="196">
        <v>32</v>
      </c>
      <c r="C179" s="287" t="s">
        <v>150</v>
      </c>
      <c r="D179" s="287"/>
      <c r="E179" s="3">
        <v>150</v>
      </c>
      <c r="F179" s="167" t="s">
        <v>2</v>
      </c>
      <c r="H179" s="271">
        <v>5445</v>
      </c>
    </row>
    <row r="180" spans="1:8" x14ac:dyDescent="0.35">
      <c r="B180" s="196"/>
      <c r="C180" s="246"/>
      <c r="D180" s="246"/>
      <c r="E180" s="3"/>
      <c r="F180" s="167"/>
    </row>
    <row r="181" spans="1:8" ht="16.2" thickBot="1" x14ac:dyDescent="0.4">
      <c r="B181" s="196"/>
      <c r="C181" s="245"/>
      <c r="D181" s="245"/>
      <c r="F181" s="177"/>
    </row>
    <row r="182" spans="1:8" ht="17.25" customHeight="1" thickBot="1" x14ac:dyDescent="0.4">
      <c r="B182" s="196"/>
      <c r="C182" s="3" t="s">
        <v>181</v>
      </c>
      <c r="D182" s="298"/>
      <c r="E182" s="298"/>
      <c r="F182" s="288" t="s">
        <v>76</v>
      </c>
      <c r="G182" s="288"/>
      <c r="H182" s="280">
        <f>SUM(H143:H181)</f>
        <v>393818.54000000004</v>
      </c>
    </row>
    <row r="183" spans="1:8" x14ac:dyDescent="0.35">
      <c r="B183" s="196"/>
      <c r="C183" s="245"/>
      <c r="D183" s="245"/>
    </row>
    <row r="184" spans="1:8" ht="17.25" customHeight="1" thickBot="1" x14ac:dyDescent="0.4">
      <c r="B184" s="196"/>
      <c r="C184" s="291" t="s">
        <v>98</v>
      </c>
      <c r="D184" s="291"/>
      <c r="E184" s="291"/>
      <c r="F184" s="291"/>
      <c r="G184" s="209"/>
    </row>
    <row r="185" spans="1:8" ht="17.25" customHeight="1" thickBot="1" x14ac:dyDescent="0.4">
      <c r="B185" s="196"/>
      <c r="C185" s="245"/>
      <c r="D185" s="298"/>
      <c r="E185" s="298"/>
      <c r="F185" s="288" t="s">
        <v>78</v>
      </c>
      <c r="G185" s="288"/>
      <c r="H185" s="280">
        <f>+H182</f>
        <v>393818.54000000004</v>
      </c>
    </row>
    <row r="186" spans="1:8" x14ac:dyDescent="0.35">
      <c r="B186" s="196"/>
      <c r="C186" s="162"/>
      <c r="D186" s="245"/>
      <c r="E186" s="248"/>
      <c r="G186" s="209"/>
    </row>
    <row r="187" spans="1:8" x14ac:dyDescent="0.35">
      <c r="B187" s="196"/>
      <c r="C187" s="163" t="s">
        <v>152</v>
      </c>
      <c r="D187" s="163"/>
      <c r="E187" s="248"/>
      <c r="G187" s="209"/>
    </row>
    <row r="188" spans="1:8" x14ac:dyDescent="0.35">
      <c r="B188" s="196"/>
      <c r="C188" s="245"/>
      <c r="D188" s="245"/>
      <c r="E188" s="248"/>
      <c r="F188" s="164"/>
      <c r="G188" s="209"/>
    </row>
    <row r="189" spans="1:8" ht="34.200000000000003" customHeight="1" x14ac:dyDescent="0.35">
      <c r="A189" s="10"/>
      <c r="B189" s="196">
        <v>33</v>
      </c>
      <c r="C189" s="287" t="s">
        <v>153</v>
      </c>
      <c r="D189" s="287"/>
      <c r="E189" s="3">
        <v>30</v>
      </c>
      <c r="F189" s="165" t="s">
        <v>63</v>
      </c>
      <c r="G189" s="209"/>
      <c r="H189" s="271">
        <v>5200.7</v>
      </c>
    </row>
    <row r="190" spans="1:8" ht="31.95" customHeight="1" x14ac:dyDescent="0.35">
      <c r="A190" s="10"/>
      <c r="B190" s="196">
        <v>34</v>
      </c>
      <c r="C190" s="287" t="s">
        <v>154</v>
      </c>
      <c r="D190" s="287"/>
      <c r="E190" s="3"/>
      <c r="F190" s="165"/>
      <c r="G190" s="209"/>
    </row>
    <row r="191" spans="1:8" x14ac:dyDescent="0.35">
      <c r="A191" s="10"/>
      <c r="B191" s="196"/>
      <c r="C191" s="287" t="s">
        <v>155</v>
      </c>
      <c r="D191" s="287"/>
      <c r="E191" s="3">
        <v>100</v>
      </c>
      <c r="F191" s="165" t="s">
        <v>2</v>
      </c>
      <c r="H191" s="271">
        <v>8104.74</v>
      </c>
    </row>
    <row r="192" spans="1:8" ht="16.5" customHeight="1" x14ac:dyDescent="0.35">
      <c r="A192" s="10"/>
      <c r="B192" s="196"/>
      <c r="C192" s="287" t="s">
        <v>156</v>
      </c>
      <c r="D192" s="287"/>
      <c r="E192" s="3">
        <v>100</v>
      </c>
      <c r="F192" s="165" t="s">
        <v>2</v>
      </c>
      <c r="H192" s="271">
        <v>9220.4699999999993</v>
      </c>
    </row>
    <row r="193" spans="1:8" ht="48.6" customHeight="1" x14ac:dyDescent="0.35">
      <c r="A193" s="10"/>
      <c r="B193" s="196">
        <v>36</v>
      </c>
      <c r="C193" s="287" t="s">
        <v>157</v>
      </c>
      <c r="D193" s="287"/>
      <c r="E193" s="3">
        <v>150</v>
      </c>
      <c r="F193" s="165" t="s">
        <v>9</v>
      </c>
      <c r="H193" s="271">
        <v>16053.71</v>
      </c>
    </row>
    <row r="194" spans="1:8" ht="42" customHeight="1" x14ac:dyDescent="0.35">
      <c r="A194" s="10"/>
      <c r="B194" s="196">
        <v>37</v>
      </c>
      <c r="C194" s="287" t="s">
        <v>158</v>
      </c>
      <c r="D194" s="287"/>
      <c r="E194" s="3">
        <v>10</v>
      </c>
      <c r="F194" s="165" t="s">
        <v>9</v>
      </c>
      <c r="H194" s="271">
        <v>6897.24</v>
      </c>
    </row>
    <row r="195" spans="1:8" ht="30" customHeight="1" x14ac:dyDescent="0.35">
      <c r="A195" s="10"/>
      <c r="B195" s="196">
        <v>38</v>
      </c>
      <c r="C195" s="287" t="s">
        <v>159</v>
      </c>
      <c r="D195" s="287"/>
      <c r="E195" s="3"/>
      <c r="F195" s="165"/>
    </row>
    <row r="196" spans="1:8" x14ac:dyDescent="0.35">
      <c r="A196" s="10"/>
      <c r="B196" s="196"/>
      <c r="C196" s="287" t="s">
        <v>160</v>
      </c>
      <c r="D196" s="287"/>
      <c r="E196" s="3">
        <v>150</v>
      </c>
      <c r="F196" s="165" t="s">
        <v>2</v>
      </c>
      <c r="H196" s="271">
        <v>7060.25</v>
      </c>
    </row>
    <row r="197" spans="1:8" ht="16.5" customHeight="1" x14ac:dyDescent="0.35">
      <c r="A197" s="10"/>
      <c r="B197" s="196"/>
      <c r="C197" s="287" t="s">
        <v>161</v>
      </c>
      <c r="D197" s="287"/>
      <c r="E197" s="3">
        <v>25</v>
      </c>
      <c r="F197" s="165" t="s">
        <v>2</v>
      </c>
      <c r="H197" s="271">
        <v>2384.81</v>
      </c>
    </row>
    <row r="198" spans="1:8" ht="47.4" customHeight="1" x14ac:dyDescent="0.35">
      <c r="A198" s="10"/>
      <c r="B198" s="196">
        <v>39</v>
      </c>
      <c r="C198" s="287" t="s">
        <v>162</v>
      </c>
      <c r="D198" s="287"/>
      <c r="E198" s="3">
        <v>5</v>
      </c>
      <c r="F198" s="165" t="s">
        <v>9</v>
      </c>
      <c r="H198" s="271">
        <v>1932</v>
      </c>
    </row>
    <row r="199" spans="1:8" ht="32.4" customHeight="1" x14ac:dyDescent="0.35">
      <c r="A199" s="10"/>
      <c r="B199" s="196">
        <v>40</v>
      </c>
      <c r="C199" s="296" t="s">
        <v>163</v>
      </c>
      <c r="D199" s="296"/>
      <c r="E199" s="3">
        <v>5</v>
      </c>
      <c r="F199" s="165" t="s">
        <v>9</v>
      </c>
      <c r="G199" s="209"/>
      <c r="H199" s="271">
        <v>7584.31</v>
      </c>
    </row>
    <row r="200" spans="1:8" x14ac:dyDescent="0.35">
      <c r="B200" s="196"/>
      <c r="C200" s="297"/>
      <c r="D200" s="297"/>
      <c r="E200" s="3"/>
      <c r="F200" s="165"/>
      <c r="G200" s="209"/>
    </row>
    <row r="208" spans="1:8" x14ac:dyDescent="0.35">
      <c r="B208" s="196"/>
      <c r="C208" s="244"/>
      <c r="D208" s="244"/>
      <c r="G208" s="209"/>
      <c r="H208" s="282"/>
    </row>
    <row r="209" spans="1:8" x14ac:dyDescent="0.35">
      <c r="B209" s="196"/>
      <c r="C209" s="244"/>
      <c r="D209" s="244"/>
      <c r="E209" s="248"/>
      <c r="G209" s="209"/>
      <c r="H209" s="282"/>
    </row>
    <row r="210" spans="1:8" ht="16.2" thickBot="1" x14ac:dyDescent="0.4">
      <c r="B210" s="196"/>
      <c r="H210" s="282"/>
    </row>
    <row r="211" spans="1:8" ht="17.25" customHeight="1" thickBot="1" x14ac:dyDescent="0.4">
      <c r="B211" s="196"/>
      <c r="C211" s="3" t="s">
        <v>207</v>
      </c>
      <c r="F211" s="288" t="s">
        <v>76</v>
      </c>
      <c r="G211" s="288"/>
      <c r="H211" s="280">
        <f>SUM(H185:H210)</f>
        <v>458256.77</v>
      </c>
    </row>
    <row r="212" spans="1:8" x14ac:dyDescent="0.35">
      <c r="B212" s="196"/>
      <c r="C212" s="199"/>
      <c r="D212" s="242"/>
    </row>
    <row r="213" spans="1:8" x14ac:dyDescent="0.35">
      <c r="B213" s="183"/>
    </row>
    <row r="214" spans="1:8" ht="17.25" customHeight="1" thickBot="1" x14ac:dyDescent="0.4">
      <c r="B214" s="183"/>
      <c r="C214" s="291" t="s">
        <v>98</v>
      </c>
      <c r="D214" s="291"/>
      <c r="E214" s="291"/>
      <c r="F214" s="291"/>
    </row>
    <row r="215" spans="1:8" ht="17.25" customHeight="1" thickBot="1" x14ac:dyDescent="0.4">
      <c r="B215" s="183"/>
      <c r="F215" s="288" t="s">
        <v>78</v>
      </c>
      <c r="G215" s="288"/>
      <c r="H215" s="280">
        <f>+H211</f>
        <v>458256.77</v>
      </c>
    </row>
    <row r="216" spans="1:8" x14ac:dyDescent="0.35">
      <c r="B216" s="183"/>
      <c r="C216" s="160" t="s">
        <v>165</v>
      </c>
    </row>
    <row r="217" spans="1:8" x14ac:dyDescent="0.35">
      <c r="B217" s="183"/>
    </row>
    <row r="218" spans="1:8" ht="16.5" customHeight="1" x14ac:dyDescent="0.35">
      <c r="B218" s="196"/>
      <c r="C218" s="295" t="s">
        <v>166</v>
      </c>
      <c r="D218" s="295"/>
    </row>
    <row r="219" spans="1:8" x14ac:dyDescent="0.35">
      <c r="B219" s="196"/>
      <c r="C219" s="244"/>
      <c r="D219" s="244"/>
    </row>
    <row r="220" spans="1:8" ht="58.2" customHeight="1" x14ac:dyDescent="0.35">
      <c r="A220" s="10"/>
      <c r="B220" s="196">
        <v>41</v>
      </c>
      <c r="C220" s="287" t="s">
        <v>167</v>
      </c>
      <c r="D220" s="287"/>
      <c r="E220" s="3">
        <v>20</v>
      </c>
      <c r="F220" s="167" t="s">
        <v>9</v>
      </c>
      <c r="H220" s="271">
        <v>941.85</v>
      </c>
    </row>
    <row r="221" spans="1:8" ht="58.2" customHeight="1" x14ac:dyDescent="0.35">
      <c r="A221" s="10"/>
      <c r="B221" s="196">
        <v>42</v>
      </c>
      <c r="C221" s="287" t="s">
        <v>168</v>
      </c>
      <c r="D221" s="287"/>
      <c r="E221" s="3">
        <v>10</v>
      </c>
      <c r="F221" s="167" t="s">
        <v>9</v>
      </c>
      <c r="H221" s="271">
        <v>591.67999999999995</v>
      </c>
    </row>
    <row r="222" spans="1:8" ht="45" customHeight="1" x14ac:dyDescent="0.35">
      <c r="A222" s="10"/>
      <c r="B222" s="196">
        <v>43</v>
      </c>
      <c r="C222" s="287" t="s">
        <v>169</v>
      </c>
      <c r="D222" s="287"/>
      <c r="E222" s="3"/>
      <c r="F222" s="167"/>
    </row>
    <row r="223" spans="1:8" x14ac:dyDescent="0.35">
      <c r="A223" s="10"/>
      <c r="B223" s="196"/>
      <c r="C223" s="294" t="s">
        <v>142</v>
      </c>
      <c r="D223" s="294"/>
      <c r="E223" s="3">
        <v>50</v>
      </c>
      <c r="F223" s="167" t="s">
        <v>2</v>
      </c>
      <c r="H223" s="271">
        <v>1512.5</v>
      </c>
    </row>
    <row r="224" spans="1:8" x14ac:dyDescent="0.35">
      <c r="A224" s="10"/>
      <c r="B224" s="196"/>
      <c r="C224" s="294" t="s">
        <v>143</v>
      </c>
      <c r="D224" s="294"/>
      <c r="E224" s="3">
        <v>100</v>
      </c>
      <c r="F224" s="167" t="s">
        <v>2</v>
      </c>
      <c r="H224" s="271">
        <v>3025</v>
      </c>
    </row>
    <row r="225" spans="1:8" x14ac:dyDescent="0.35">
      <c r="A225" s="10"/>
      <c r="B225" s="196"/>
      <c r="C225" s="294" t="s">
        <v>144</v>
      </c>
      <c r="D225" s="294"/>
      <c r="E225" s="3">
        <v>150</v>
      </c>
      <c r="F225" s="167" t="s">
        <v>2</v>
      </c>
      <c r="H225" s="271">
        <v>4537.5</v>
      </c>
    </row>
    <row r="226" spans="1:8" x14ac:dyDescent="0.35">
      <c r="A226" s="10"/>
      <c r="B226" s="196"/>
      <c r="C226" s="294" t="s">
        <v>145</v>
      </c>
      <c r="D226" s="294"/>
      <c r="E226" s="3">
        <v>200</v>
      </c>
      <c r="F226" s="167" t="s">
        <v>2</v>
      </c>
      <c r="H226" s="271">
        <v>6050</v>
      </c>
    </row>
    <row r="227" spans="1:8" ht="57.6" customHeight="1" x14ac:dyDescent="0.35">
      <c r="A227" s="10"/>
      <c r="B227" s="196">
        <v>44</v>
      </c>
      <c r="C227" s="287" t="s">
        <v>170</v>
      </c>
      <c r="D227" s="287"/>
      <c r="E227" s="3"/>
      <c r="F227" s="167"/>
    </row>
    <row r="228" spans="1:8" x14ac:dyDescent="0.35">
      <c r="B228" s="196"/>
      <c r="C228" s="294" t="s">
        <v>142</v>
      </c>
      <c r="D228" s="294"/>
      <c r="E228" s="3">
        <v>20</v>
      </c>
      <c r="F228" s="167" t="s">
        <v>2</v>
      </c>
      <c r="H228" s="271">
        <v>193.2</v>
      </c>
    </row>
    <row r="229" spans="1:8" x14ac:dyDescent="0.35">
      <c r="B229" s="196"/>
      <c r="C229" s="294" t="s">
        <v>143</v>
      </c>
      <c r="D229" s="294"/>
      <c r="E229" s="3">
        <v>40</v>
      </c>
      <c r="F229" s="167" t="s">
        <v>2</v>
      </c>
      <c r="H229" s="271">
        <v>386.4</v>
      </c>
    </row>
    <row r="230" spans="1:8" x14ac:dyDescent="0.35">
      <c r="B230" s="196"/>
      <c r="C230" s="294" t="s">
        <v>144</v>
      </c>
      <c r="D230" s="294"/>
      <c r="E230" s="3">
        <v>75</v>
      </c>
      <c r="F230" s="167" t="s">
        <v>2</v>
      </c>
      <c r="H230" s="271">
        <v>724.5</v>
      </c>
    </row>
    <row r="231" spans="1:8" x14ac:dyDescent="0.35">
      <c r="B231" s="196"/>
      <c r="C231" s="294" t="s">
        <v>145</v>
      </c>
      <c r="D231" s="294"/>
      <c r="E231" s="3">
        <v>100</v>
      </c>
      <c r="F231" s="167" t="s">
        <v>2</v>
      </c>
      <c r="H231" s="271">
        <v>966</v>
      </c>
    </row>
    <row r="232" spans="1:8" ht="57" customHeight="1" x14ac:dyDescent="0.35">
      <c r="B232" s="196">
        <v>45</v>
      </c>
      <c r="C232" s="287" t="s">
        <v>171</v>
      </c>
      <c r="D232" s="287"/>
      <c r="E232" s="3">
        <v>1</v>
      </c>
      <c r="F232" s="167" t="s">
        <v>9</v>
      </c>
      <c r="H232" s="271">
        <v>10263.75</v>
      </c>
    </row>
    <row r="233" spans="1:8" ht="58.2" customHeight="1" x14ac:dyDescent="0.35">
      <c r="B233" s="196">
        <v>46</v>
      </c>
      <c r="C233" s="287" t="s">
        <v>172</v>
      </c>
      <c r="D233" s="287"/>
      <c r="E233" s="3">
        <v>1</v>
      </c>
      <c r="F233" s="167" t="s">
        <v>9</v>
      </c>
      <c r="H233" s="271">
        <v>13282.5</v>
      </c>
    </row>
    <row r="234" spans="1:8" ht="59.4" customHeight="1" x14ac:dyDescent="0.35">
      <c r="B234" s="196">
        <v>47</v>
      </c>
      <c r="C234" s="287" t="s">
        <v>173</v>
      </c>
      <c r="D234" s="287"/>
      <c r="E234" s="3">
        <v>1</v>
      </c>
      <c r="F234" s="167" t="s">
        <v>9</v>
      </c>
      <c r="H234" s="271">
        <v>10263.75</v>
      </c>
    </row>
    <row r="235" spans="1:8" ht="59.4" customHeight="1" x14ac:dyDescent="0.35">
      <c r="B235" s="196">
        <v>48</v>
      </c>
      <c r="C235" s="287" t="s">
        <v>173</v>
      </c>
      <c r="D235" s="287"/>
      <c r="E235" s="3">
        <v>1</v>
      </c>
      <c r="F235" s="167" t="s">
        <v>9</v>
      </c>
      <c r="H235" s="271">
        <v>10263.75</v>
      </c>
    </row>
    <row r="236" spans="1:8" ht="46.95" customHeight="1" x14ac:dyDescent="0.35">
      <c r="B236" s="196">
        <v>49</v>
      </c>
      <c r="C236" s="287" t="s">
        <v>174</v>
      </c>
      <c r="D236" s="287"/>
      <c r="E236" s="3">
        <v>40</v>
      </c>
      <c r="F236" s="167" t="s">
        <v>9</v>
      </c>
      <c r="H236" s="271">
        <v>3984.75</v>
      </c>
    </row>
    <row r="237" spans="1:8" ht="33.6" customHeight="1" x14ac:dyDescent="0.35">
      <c r="B237" s="196">
        <v>50</v>
      </c>
      <c r="C237" s="287" t="s">
        <v>175</v>
      </c>
      <c r="D237" s="287"/>
      <c r="E237" s="3">
        <v>1</v>
      </c>
      <c r="F237" s="167" t="s">
        <v>9</v>
      </c>
      <c r="H237" s="271">
        <v>3018.75</v>
      </c>
    </row>
    <row r="238" spans="1:8" x14ac:dyDescent="0.35">
      <c r="B238" s="183"/>
      <c r="E238" s="3"/>
      <c r="F238" s="145"/>
    </row>
    <row r="239" spans="1:8" x14ac:dyDescent="0.35">
      <c r="B239" s="183"/>
      <c r="C239" s="160" t="s">
        <v>176</v>
      </c>
      <c r="E239" s="3"/>
      <c r="F239" s="145"/>
    </row>
    <row r="240" spans="1:8" x14ac:dyDescent="0.35">
      <c r="B240" s="183"/>
      <c r="E240" s="3"/>
      <c r="F240" s="145"/>
    </row>
    <row r="241" spans="2:8" ht="47.4" customHeight="1" x14ac:dyDescent="0.35">
      <c r="B241" s="196">
        <v>51</v>
      </c>
      <c r="C241" s="287" t="s">
        <v>177</v>
      </c>
      <c r="D241" s="287"/>
      <c r="E241" s="3">
        <v>100</v>
      </c>
      <c r="F241" s="145" t="s">
        <v>2</v>
      </c>
      <c r="H241" s="271">
        <v>6665.4</v>
      </c>
    </row>
    <row r="242" spans="2:8" ht="30" customHeight="1" x14ac:dyDescent="0.35">
      <c r="B242" s="196">
        <v>52</v>
      </c>
      <c r="C242" s="287" t="s">
        <v>178</v>
      </c>
      <c r="D242" s="287"/>
      <c r="E242" s="3">
        <v>100</v>
      </c>
      <c r="F242" s="145" t="s">
        <v>2</v>
      </c>
      <c r="H242" s="271">
        <v>7631.4</v>
      </c>
    </row>
    <row r="243" spans="2:8" ht="75" customHeight="1" x14ac:dyDescent="0.35">
      <c r="B243" s="196">
        <v>53</v>
      </c>
      <c r="C243" s="287" t="s">
        <v>179</v>
      </c>
      <c r="D243" s="287"/>
      <c r="E243" s="253">
        <v>150</v>
      </c>
      <c r="F243" s="256" t="s">
        <v>3</v>
      </c>
      <c r="G243" s="255"/>
      <c r="H243" s="281">
        <v>28080</v>
      </c>
    </row>
    <row r="244" spans="2:8" ht="85.2" customHeight="1" x14ac:dyDescent="0.35">
      <c r="B244" s="196">
        <v>54</v>
      </c>
      <c r="C244" s="287" t="s">
        <v>180</v>
      </c>
      <c r="D244" s="287"/>
      <c r="E244" s="253">
        <v>100</v>
      </c>
      <c r="F244" s="254" t="s">
        <v>3</v>
      </c>
      <c r="G244" s="255"/>
      <c r="H244" s="281">
        <v>61075.35</v>
      </c>
    </row>
    <row r="245" spans="2:8" x14ac:dyDescent="0.35">
      <c r="B245" s="196"/>
      <c r="C245" s="287"/>
      <c r="D245" s="287"/>
      <c r="E245" s="3"/>
      <c r="F245" s="167"/>
    </row>
    <row r="246" spans="2:8" x14ac:dyDescent="0.35">
      <c r="B246" s="196"/>
      <c r="C246" s="287"/>
      <c r="D246" s="287"/>
      <c r="E246" s="3"/>
      <c r="F246" s="167"/>
    </row>
    <row r="247" spans="2:8" ht="16.2" thickBot="1" x14ac:dyDescent="0.4">
      <c r="B247" s="196"/>
      <c r="C247" s="241"/>
      <c r="D247" s="241"/>
      <c r="F247" s="177"/>
    </row>
    <row r="248" spans="2:8" ht="17.25" customHeight="1" thickBot="1" x14ac:dyDescent="0.4">
      <c r="B248" s="183"/>
      <c r="C248" s="3" t="s">
        <v>230</v>
      </c>
      <c r="F248" s="288" t="s">
        <v>76</v>
      </c>
      <c r="G248" s="288"/>
      <c r="H248" s="280">
        <f>SUM(H215:H246)</f>
        <v>631714.80000000005</v>
      </c>
    </row>
    <row r="249" spans="2:8" x14ac:dyDescent="0.35">
      <c r="B249" s="183"/>
    </row>
    <row r="250" spans="2:8" ht="17.25" customHeight="1" thickBot="1" x14ac:dyDescent="0.4">
      <c r="B250" s="183"/>
      <c r="C250" s="291" t="s">
        <v>98</v>
      </c>
      <c r="D250" s="291"/>
      <c r="E250" s="291"/>
      <c r="F250" s="291"/>
    </row>
    <row r="251" spans="2:8" ht="17.25" customHeight="1" thickBot="1" x14ac:dyDescent="0.4">
      <c r="B251" s="183"/>
      <c r="F251" s="288" t="s">
        <v>78</v>
      </c>
      <c r="G251" s="288"/>
      <c r="H251" s="280">
        <f>H248</f>
        <v>631714.80000000005</v>
      </c>
    </row>
    <row r="252" spans="2:8" x14ac:dyDescent="0.35">
      <c r="B252" s="183"/>
      <c r="C252" s="160" t="s">
        <v>182</v>
      </c>
    </row>
    <row r="253" spans="2:8" x14ac:dyDescent="0.35">
      <c r="B253" s="183"/>
    </row>
    <row r="254" spans="2:8" ht="31.2" customHeight="1" x14ac:dyDescent="0.35">
      <c r="B254" s="196">
        <v>55</v>
      </c>
      <c r="C254" s="287" t="s">
        <v>183</v>
      </c>
      <c r="D254" s="287"/>
      <c r="E254" s="253">
        <v>50</v>
      </c>
      <c r="F254" s="254" t="s">
        <v>3</v>
      </c>
      <c r="G254" s="255"/>
      <c r="H254" s="281">
        <v>7546.88</v>
      </c>
    </row>
    <row r="255" spans="2:8" ht="33.6" customHeight="1" x14ac:dyDescent="0.35">
      <c r="B255" s="252">
        <v>56</v>
      </c>
      <c r="C255" s="293" t="s">
        <v>184</v>
      </c>
      <c r="D255" s="293"/>
      <c r="E255" s="253">
        <v>50</v>
      </c>
      <c r="F255" s="254" t="s">
        <v>3</v>
      </c>
      <c r="G255" s="255"/>
      <c r="H255" s="281">
        <v>7245</v>
      </c>
    </row>
    <row r="256" spans="2:8" ht="47.4" customHeight="1" x14ac:dyDescent="0.35">
      <c r="B256" s="196">
        <v>57</v>
      </c>
      <c r="C256" s="287" t="s">
        <v>185</v>
      </c>
      <c r="D256" s="287"/>
      <c r="E256" s="253">
        <v>150</v>
      </c>
      <c r="F256" s="254" t="s">
        <v>3</v>
      </c>
      <c r="G256" s="255"/>
      <c r="H256" s="281">
        <v>9056.25</v>
      </c>
    </row>
    <row r="257" spans="2:8" ht="33.6" customHeight="1" x14ac:dyDescent="0.35">
      <c r="B257" s="252">
        <v>58</v>
      </c>
      <c r="C257" s="293" t="s">
        <v>186</v>
      </c>
      <c r="D257" s="293"/>
      <c r="E257" s="253">
        <v>20</v>
      </c>
      <c r="F257" s="254" t="s">
        <v>9</v>
      </c>
      <c r="G257" s="255"/>
      <c r="H257" s="281">
        <v>966</v>
      </c>
    </row>
    <row r="258" spans="2:8" x14ac:dyDescent="0.35">
      <c r="B258" s="196"/>
      <c r="C258" s="292"/>
      <c r="D258" s="292"/>
      <c r="F258" s="145"/>
    </row>
    <row r="259" spans="2:8" ht="32.4" customHeight="1" x14ac:dyDescent="0.35">
      <c r="B259" s="183"/>
      <c r="C259" s="289" t="s">
        <v>187</v>
      </c>
      <c r="D259" s="290"/>
      <c r="F259" s="145"/>
    </row>
    <row r="260" spans="2:8" x14ac:dyDescent="0.35">
      <c r="B260" s="183"/>
      <c r="F260" s="145"/>
    </row>
    <row r="261" spans="2:8" ht="30" customHeight="1" x14ac:dyDescent="0.35">
      <c r="B261" s="196">
        <v>59</v>
      </c>
      <c r="C261" s="292" t="s">
        <v>188</v>
      </c>
      <c r="D261" s="292"/>
      <c r="E261" s="3">
        <v>50</v>
      </c>
      <c r="F261" s="167" t="s">
        <v>2</v>
      </c>
      <c r="H261" s="271">
        <v>3018.75</v>
      </c>
    </row>
    <row r="262" spans="2:8" ht="32.4" customHeight="1" x14ac:dyDescent="0.35">
      <c r="B262" s="196">
        <v>60</v>
      </c>
      <c r="C262" s="293" t="s">
        <v>189</v>
      </c>
      <c r="D262" s="293"/>
      <c r="E262" s="3">
        <v>200</v>
      </c>
      <c r="F262" s="167" t="s">
        <v>3</v>
      </c>
      <c r="H262" s="271">
        <v>4347</v>
      </c>
    </row>
    <row r="263" spans="2:8" ht="63.6" customHeight="1" x14ac:dyDescent="0.35">
      <c r="B263" s="196">
        <v>61</v>
      </c>
      <c r="C263" s="287" t="s">
        <v>190</v>
      </c>
      <c r="D263" s="287"/>
      <c r="E263" s="3"/>
      <c r="F263" s="167"/>
    </row>
    <row r="264" spans="2:8" ht="16.5" customHeight="1" x14ac:dyDescent="0.35">
      <c r="B264" s="196"/>
      <c r="C264" s="292" t="s">
        <v>191</v>
      </c>
      <c r="D264" s="292"/>
      <c r="E264" s="3">
        <v>100</v>
      </c>
      <c r="F264" s="167" t="s">
        <v>3</v>
      </c>
      <c r="H264" s="271">
        <v>3630</v>
      </c>
    </row>
    <row r="265" spans="2:8" ht="16.5" customHeight="1" x14ac:dyDescent="0.35">
      <c r="B265" s="196"/>
      <c r="C265" s="292" t="s">
        <v>192</v>
      </c>
      <c r="D265" s="292"/>
      <c r="E265" s="3">
        <v>200</v>
      </c>
      <c r="F265" s="167" t="s">
        <v>3</v>
      </c>
      <c r="H265" s="271">
        <v>8712</v>
      </c>
    </row>
    <row r="266" spans="2:8" ht="16.5" customHeight="1" x14ac:dyDescent="0.35">
      <c r="B266" s="196"/>
      <c r="C266" s="292" t="s">
        <v>193</v>
      </c>
      <c r="D266" s="292"/>
      <c r="E266" s="3">
        <v>100</v>
      </c>
      <c r="F266" s="167" t="s">
        <v>3</v>
      </c>
      <c r="H266" s="271">
        <v>5082</v>
      </c>
    </row>
    <row r="267" spans="2:8" ht="16.5" customHeight="1" x14ac:dyDescent="0.35">
      <c r="B267" s="196"/>
      <c r="C267" s="292" t="s">
        <v>194</v>
      </c>
      <c r="D267" s="292"/>
      <c r="E267" s="3">
        <v>75</v>
      </c>
      <c r="F267" s="167" t="s">
        <v>3</v>
      </c>
      <c r="H267" s="271">
        <v>4356</v>
      </c>
    </row>
    <row r="268" spans="2:8" ht="16.5" customHeight="1" x14ac:dyDescent="0.35">
      <c r="B268" s="196"/>
      <c r="C268" s="292" t="s">
        <v>195</v>
      </c>
      <c r="D268" s="292"/>
      <c r="E268" s="3">
        <v>50</v>
      </c>
      <c r="F268" s="167" t="s">
        <v>3</v>
      </c>
      <c r="H268" s="271">
        <v>3267</v>
      </c>
    </row>
    <row r="269" spans="2:8" x14ac:dyDescent="0.35">
      <c r="B269" s="196"/>
      <c r="C269" s="287"/>
      <c r="D269" s="287"/>
      <c r="E269" s="3"/>
      <c r="F269" s="167"/>
    </row>
    <row r="270" spans="2:8" ht="63" customHeight="1" x14ac:dyDescent="0.35">
      <c r="B270" s="196">
        <v>62</v>
      </c>
      <c r="C270" s="287" t="s">
        <v>196</v>
      </c>
      <c r="D270" s="287"/>
      <c r="E270" s="3">
        <v>100</v>
      </c>
      <c r="F270" s="167" t="s">
        <v>2</v>
      </c>
      <c r="H270" s="271">
        <v>4226.25</v>
      </c>
    </row>
    <row r="271" spans="2:8" x14ac:dyDescent="0.35">
      <c r="B271" s="196"/>
      <c r="C271" s="292"/>
      <c r="D271" s="292"/>
      <c r="F271" s="145"/>
    </row>
    <row r="272" spans="2:8" x14ac:dyDescent="0.35">
      <c r="B272" s="183"/>
      <c r="C272" s="162" t="s">
        <v>197</v>
      </c>
      <c r="F272" s="145"/>
    </row>
    <row r="273" spans="2:8" x14ac:dyDescent="0.35">
      <c r="B273" s="183"/>
      <c r="F273" s="145"/>
    </row>
    <row r="274" spans="2:8" ht="33" customHeight="1" x14ac:dyDescent="0.35">
      <c r="B274" s="196">
        <v>63</v>
      </c>
      <c r="C274" s="287" t="s">
        <v>198</v>
      </c>
      <c r="D274" s="287"/>
      <c r="E274" s="3">
        <v>20</v>
      </c>
      <c r="F274" s="145" t="s">
        <v>9</v>
      </c>
      <c r="H274" s="271">
        <v>811.44</v>
      </c>
    </row>
    <row r="275" spans="2:8" ht="47.4" customHeight="1" x14ac:dyDescent="0.35">
      <c r="B275" s="196">
        <v>64</v>
      </c>
      <c r="C275" s="287" t="s">
        <v>199</v>
      </c>
      <c r="D275" s="287"/>
      <c r="E275" s="3">
        <v>20</v>
      </c>
      <c r="F275" s="145" t="s">
        <v>9</v>
      </c>
      <c r="H275" s="271">
        <v>2704.8</v>
      </c>
    </row>
    <row r="276" spans="2:8" x14ac:dyDescent="0.35">
      <c r="B276" s="196"/>
      <c r="C276" s="292"/>
      <c r="D276" s="292"/>
      <c r="E276" s="3"/>
    </row>
    <row r="277" spans="2:8" x14ac:dyDescent="0.35">
      <c r="B277" s="183"/>
      <c r="C277" s="162" t="s">
        <v>200</v>
      </c>
      <c r="E277" s="3"/>
    </row>
    <row r="278" spans="2:8" x14ac:dyDescent="0.35">
      <c r="B278" s="183"/>
      <c r="E278" s="3"/>
    </row>
    <row r="279" spans="2:8" ht="30" customHeight="1" x14ac:dyDescent="0.35">
      <c r="B279" s="196">
        <v>65</v>
      </c>
      <c r="C279" s="287" t="s">
        <v>201</v>
      </c>
      <c r="D279" s="287"/>
      <c r="E279" s="3">
        <v>50</v>
      </c>
      <c r="F279" s="167" t="s">
        <v>2</v>
      </c>
      <c r="H279" s="271">
        <v>809.03</v>
      </c>
    </row>
    <row r="280" spans="2:8" ht="48.6" customHeight="1" x14ac:dyDescent="0.35">
      <c r="B280" s="196">
        <v>66</v>
      </c>
      <c r="C280" s="287" t="s">
        <v>202</v>
      </c>
      <c r="D280" s="287"/>
      <c r="E280" s="3">
        <v>30</v>
      </c>
      <c r="F280" s="167" t="s">
        <v>2</v>
      </c>
      <c r="H280" s="271">
        <v>1412.78</v>
      </c>
    </row>
    <row r="281" spans="2:8" ht="77.400000000000006" customHeight="1" x14ac:dyDescent="0.35">
      <c r="B281" s="196">
        <v>67</v>
      </c>
      <c r="C281" s="287" t="s">
        <v>203</v>
      </c>
      <c r="D281" s="287"/>
      <c r="E281" s="253">
        <v>200</v>
      </c>
      <c r="F281" s="254" t="s">
        <v>3</v>
      </c>
      <c r="G281" s="255"/>
      <c r="H281" s="281">
        <v>3658.73</v>
      </c>
    </row>
    <row r="282" spans="2:8" ht="16.5" customHeight="1" x14ac:dyDescent="0.35">
      <c r="B282" s="196">
        <v>68</v>
      </c>
      <c r="C282" s="287" t="s">
        <v>204</v>
      </c>
      <c r="D282" s="287"/>
      <c r="E282" s="3">
        <v>50</v>
      </c>
      <c r="F282" s="167" t="s">
        <v>3</v>
      </c>
      <c r="H282" s="271">
        <v>990.15</v>
      </c>
    </row>
    <row r="283" spans="2:8" ht="78" customHeight="1" x14ac:dyDescent="0.35">
      <c r="B283" s="196">
        <v>69</v>
      </c>
      <c r="C283" s="287" t="s">
        <v>205</v>
      </c>
      <c r="D283" s="287"/>
      <c r="E283" s="253">
        <v>100</v>
      </c>
      <c r="F283" s="254" t="s">
        <v>3</v>
      </c>
      <c r="G283" s="255"/>
      <c r="H283" s="281">
        <v>3658.73</v>
      </c>
    </row>
    <row r="284" spans="2:8" ht="59.4" customHeight="1" x14ac:dyDescent="0.35">
      <c r="B284" s="196">
        <v>70</v>
      </c>
      <c r="C284" s="287" t="s">
        <v>206</v>
      </c>
      <c r="D284" s="287"/>
      <c r="E284" s="253">
        <v>20</v>
      </c>
      <c r="F284" s="256" t="s">
        <v>9</v>
      </c>
      <c r="G284" s="255"/>
      <c r="H284" s="281">
        <v>19199.25</v>
      </c>
    </row>
    <row r="285" spans="2:8" ht="16.2" thickBot="1" x14ac:dyDescent="0.4">
      <c r="B285" s="183"/>
      <c r="H285" s="282"/>
    </row>
    <row r="286" spans="2:8" ht="17.25" customHeight="1" thickBot="1" x14ac:dyDescent="0.4">
      <c r="B286" s="183"/>
      <c r="C286" s="3" t="s">
        <v>236</v>
      </c>
      <c r="F286" s="288" t="s">
        <v>76</v>
      </c>
      <c r="G286" s="288"/>
      <c r="H286" s="280">
        <f>SUM(H251:H285)</f>
        <v>726412.84000000008</v>
      </c>
    </row>
    <row r="287" spans="2:8" x14ac:dyDescent="0.35">
      <c r="B287" s="183"/>
    </row>
    <row r="288" spans="2:8" x14ac:dyDescent="0.35">
      <c r="B288" s="183"/>
    </row>
    <row r="289" spans="2:8" ht="17.25" customHeight="1" thickBot="1" x14ac:dyDescent="0.4">
      <c r="B289" s="183"/>
      <c r="C289" s="291" t="s">
        <v>98</v>
      </c>
      <c r="D289" s="291"/>
      <c r="E289" s="291"/>
      <c r="F289" s="291"/>
    </row>
    <row r="290" spans="2:8" ht="17.25" customHeight="1" thickBot="1" x14ac:dyDescent="0.4">
      <c r="B290" s="183"/>
      <c r="C290" s="243"/>
      <c r="D290" s="248"/>
      <c r="E290" s="248"/>
      <c r="F290" s="288" t="s">
        <v>78</v>
      </c>
      <c r="G290" s="288"/>
      <c r="H290" s="280">
        <f>+H286</f>
        <v>726412.84000000008</v>
      </c>
    </row>
    <row r="291" spans="2:8" x14ac:dyDescent="0.35">
      <c r="B291" s="183"/>
      <c r="C291" s="200"/>
      <c r="D291" s="200"/>
    </row>
    <row r="292" spans="2:8" x14ac:dyDescent="0.35">
      <c r="B292" s="183"/>
      <c r="C292" s="166" t="s">
        <v>208</v>
      </c>
      <c r="D292" s="200"/>
    </row>
    <row r="293" spans="2:8" x14ac:dyDescent="0.35">
      <c r="B293" s="183"/>
    </row>
    <row r="294" spans="2:8" ht="31.95" customHeight="1" x14ac:dyDescent="0.35">
      <c r="B294" s="196">
        <v>71</v>
      </c>
      <c r="C294" s="287" t="s">
        <v>358</v>
      </c>
      <c r="D294" s="287"/>
      <c r="E294" s="3">
        <v>20</v>
      </c>
      <c r="F294" s="167" t="s">
        <v>9</v>
      </c>
      <c r="H294" s="271">
        <v>5050</v>
      </c>
    </row>
    <row r="295" spans="2:8" ht="32.4" customHeight="1" x14ac:dyDescent="0.35">
      <c r="B295" s="196">
        <v>72</v>
      </c>
      <c r="C295" s="287" t="s">
        <v>209</v>
      </c>
      <c r="D295" s="287"/>
      <c r="E295" s="3">
        <v>10</v>
      </c>
      <c r="F295" s="167" t="s">
        <v>9</v>
      </c>
      <c r="H295" s="271">
        <v>2796.21</v>
      </c>
    </row>
    <row r="296" spans="2:8" ht="33" customHeight="1" x14ac:dyDescent="0.35">
      <c r="B296" s="196">
        <v>73</v>
      </c>
      <c r="C296" s="287" t="s">
        <v>210</v>
      </c>
      <c r="D296" s="287"/>
      <c r="E296" s="3">
        <v>15</v>
      </c>
      <c r="F296" s="167" t="s">
        <v>9</v>
      </c>
      <c r="H296" s="271">
        <v>181.49</v>
      </c>
    </row>
    <row r="297" spans="2:8" ht="28.95" customHeight="1" x14ac:dyDescent="0.35">
      <c r="B297" s="196">
        <v>74</v>
      </c>
      <c r="C297" s="287" t="s">
        <v>211</v>
      </c>
      <c r="D297" s="287"/>
      <c r="E297" s="3">
        <v>5</v>
      </c>
      <c r="F297" s="167" t="s">
        <v>9</v>
      </c>
      <c r="H297" s="271">
        <v>348.85</v>
      </c>
    </row>
    <row r="298" spans="2:8" ht="31.95" customHeight="1" x14ac:dyDescent="0.35">
      <c r="B298" s="196">
        <v>75</v>
      </c>
      <c r="C298" s="287" t="s">
        <v>212</v>
      </c>
      <c r="D298" s="287"/>
      <c r="E298" s="3">
        <v>5</v>
      </c>
      <c r="F298" s="167" t="s">
        <v>9</v>
      </c>
      <c r="H298" s="271">
        <v>3804.71</v>
      </c>
    </row>
    <row r="299" spans="2:8" ht="32.4" customHeight="1" x14ac:dyDescent="0.35">
      <c r="B299" s="196">
        <v>76</v>
      </c>
      <c r="C299" s="287" t="s">
        <v>213</v>
      </c>
      <c r="D299" s="287"/>
      <c r="E299" s="3">
        <v>50</v>
      </c>
      <c r="F299" s="167" t="s">
        <v>9</v>
      </c>
      <c r="H299" s="271">
        <v>25213.69</v>
      </c>
    </row>
    <row r="300" spans="2:8" ht="30.6" customHeight="1" x14ac:dyDescent="0.35">
      <c r="B300" s="196">
        <v>77</v>
      </c>
      <c r="C300" s="287" t="s">
        <v>214</v>
      </c>
      <c r="D300" s="287"/>
      <c r="E300" s="3">
        <v>40</v>
      </c>
      <c r="F300" s="167" t="s">
        <v>9</v>
      </c>
      <c r="H300" s="271">
        <v>20528.71</v>
      </c>
    </row>
    <row r="301" spans="2:8" ht="32.4" customHeight="1" x14ac:dyDescent="0.35">
      <c r="B301" s="196">
        <v>78</v>
      </c>
      <c r="C301" s="287" t="s">
        <v>215</v>
      </c>
      <c r="D301" s="287"/>
      <c r="E301" s="3">
        <v>20</v>
      </c>
      <c r="F301" s="167" t="s">
        <v>9</v>
      </c>
      <c r="H301" s="271">
        <v>7261.67</v>
      </c>
    </row>
    <row r="302" spans="2:8" ht="30.6" customHeight="1" x14ac:dyDescent="0.35">
      <c r="B302" s="196">
        <v>79</v>
      </c>
      <c r="C302" s="287" t="s">
        <v>216</v>
      </c>
      <c r="D302" s="287"/>
      <c r="E302" s="3">
        <v>25</v>
      </c>
      <c r="F302" s="167" t="s">
        <v>9</v>
      </c>
      <c r="H302" s="271">
        <v>11505.42</v>
      </c>
    </row>
    <row r="303" spans="2:8" ht="27" customHeight="1" x14ac:dyDescent="0.35">
      <c r="B303" s="196">
        <v>80</v>
      </c>
      <c r="C303" s="287" t="s">
        <v>217</v>
      </c>
      <c r="D303" s="287"/>
      <c r="E303" s="3">
        <v>5</v>
      </c>
      <c r="F303" s="167" t="s">
        <v>9</v>
      </c>
      <c r="H303" s="271">
        <v>1154.1300000000001</v>
      </c>
    </row>
    <row r="304" spans="2:8" ht="30.6" customHeight="1" x14ac:dyDescent="0.35">
      <c r="B304" s="196">
        <v>81</v>
      </c>
      <c r="C304" s="287" t="s">
        <v>218</v>
      </c>
      <c r="D304" s="287"/>
      <c r="E304" s="3">
        <v>6</v>
      </c>
      <c r="F304" s="167" t="s">
        <v>9</v>
      </c>
      <c r="H304" s="271">
        <v>1646.42</v>
      </c>
    </row>
    <row r="305" spans="2:8" ht="45.6" customHeight="1" x14ac:dyDescent="0.35">
      <c r="B305" s="196">
        <v>82</v>
      </c>
      <c r="C305" s="287" t="s">
        <v>219</v>
      </c>
      <c r="D305" s="287"/>
      <c r="E305" s="3">
        <v>7</v>
      </c>
      <c r="F305" s="167" t="s">
        <v>9</v>
      </c>
      <c r="H305" s="271">
        <v>7756.14</v>
      </c>
    </row>
    <row r="306" spans="2:8" ht="30" customHeight="1" x14ac:dyDescent="0.35">
      <c r="B306" s="196">
        <v>83</v>
      </c>
      <c r="C306" s="287" t="s">
        <v>220</v>
      </c>
      <c r="D306" s="287"/>
      <c r="E306" s="3">
        <v>20</v>
      </c>
      <c r="F306" s="167" t="s">
        <v>9</v>
      </c>
      <c r="H306" s="271">
        <v>5872.8</v>
      </c>
    </row>
    <row r="307" spans="2:8" ht="33.6" customHeight="1" x14ac:dyDescent="0.35">
      <c r="B307" s="196">
        <v>84</v>
      </c>
      <c r="C307" s="287" t="s">
        <v>221</v>
      </c>
      <c r="D307" s="287"/>
      <c r="E307" s="3">
        <v>10</v>
      </c>
      <c r="F307" s="167" t="s">
        <v>9</v>
      </c>
      <c r="H307" s="271">
        <v>1661.64</v>
      </c>
    </row>
    <row r="308" spans="2:8" ht="32.4" customHeight="1" x14ac:dyDescent="0.35">
      <c r="B308" s="196">
        <v>85</v>
      </c>
      <c r="C308" s="287" t="s">
        <v>222</v>
      </c>
      <c r="D308" s="287"/>
      <c r="E308" s="3">
        <v>11</v>
      </c>
      <c r="F308" s="167" t="s">
        <v>9</v>
      </c>
      <c r="H308" s="271">
        <v>6574.84</v>
      </c>
    </row>
    <row r="309" spans="2:8" ht="31.95" customHeight="1" x14ac:dyDescent="0.35">
      <c r="B309" s="196">
        <v>86</v>
      </c>
      <c r="C309" s="287" t="s">
        <v>223</v>
      </c>
      <c r="D309" s="287"/>
      <c r="E309" s="3">
        <v>12</v>
      </c>
      <c r="F309" s="167" t="s">
        <v>9</v>
      </c>
      <c r="H309" s="271">
        <v>2704.92</v>
      </c>
    </row>
    <row r="310" spans="2:8" x14ac:dyDescent="0.35">
      <c r="B310" s="183"/>
      <c r="C310" s="241"/>
      <c r="D310" s="241"/>
    </row>
    <row r="311" spans="2:8" ht="30.6" customHeight="1" x14ac:dyDescent="0.35">
      <c r="B311" s="183"/>
      <c r="C311" s="289" t="s">
        <v>224</v>
      </c>
      <c r="D311" s="290"/>
    </row>
    <row r="312" spans="2:8" x14ac:dyDescent="0.35">
      <c r="B312" s="183"/>
      <c r="C312" s="241"/>
      <c r="D312" s="241"/>
    </row>
    <row r="313" spans="2:8" ht="30.6" customHeight="1" x14ac:dyDescent="0.35">
      <c r="B313" s="196">
        <v>87</v>
      </c>
      <c r="C313" s="287" t="s">
        <v>225</v>
      </c>
      <c r="D313" s="287"/>
      <c r="E313" s="3">
        <v>10</v>
      </c>
      <c r="F313" s="167" t="s">
        <v>9</v>
      </c>
      <c r="H313" s="271">
        <v>254.78</v>
      </c>
    </row>
    <row r="314" spans="2:8" ht="18" customHeight="1" x14ac:dyDescent="0.35">
      <c r="B314" s="196">
        <v>88</v>
      </c>
      <c r="C314" s="287" t="s">
        <v>226</v>
      </c>
      <c r="D314" s="287"/>
      <c r="E314" s="3">
        <v>10</v>
      </c>
      <c r="F314" s="167" t="s">
        <v>9</v>
      </c>
      <c r="H314" s="271">
        <v>86.94</v>
      </c>
    </row>
    <row r="315" spans="2:8" ht="30.6" customHeight="1" x14ac:dyDescent="0.35">
      <c r="B315" s="196">
        <v>89</v>
      </c>
      <c r="C315" s="287" t="s">
        <v>227</v>
      </c>
      <c r="D315" s="287"/>
      <c r="E315" s="3">
        <v>10</v>
      </c>
      <c r="F315" s="167" t="s">
        <v>9</v>
      </c>
      <c r="H315" s="271">
        <v>86.94</v>
      </c>
    </row>
    <row r="316" spans="2:8" x14ac:dyDescent="0.35">
      <c r="B316" s="196">
        <v>90</v>
      </c>
      <c r="C316" s="241" t="s">
        <v>228</v>
      </c>
      <c r="D316" s="241"/>
      <c r="E316" s="3">
        <v>10</v>
      </c>
      <c r="F316" s="167" t="s">
        <v>9</v>
      </c>
      <c r="H316" s="271">
        <v>86.94</v>
      </c>
    </row>
    <row r="317" spans="2:8" ht="30.6" customHeight="1" x14ac:dyDescent="0.35">
      <c r="B317" s="196">
        <v>91</v>
      </c>
      <c r="C317" s="287" t="s">
        <v>229</v>
      </c>
      <c r="D317" s="287"/>
      <c r="E317" s="3">
        <v>5</v>
      </c>
      <c r="F317" s="167" t="s">
        <v>9</v>
      </c>
      <c r="H317" s="271">
        <v>1050.53</v>
      </c>
    </row>
    <row r="318" spans="2:8" x14ac:dyDescent="0.35">
      <c r="B318" s="183"/>
    </row>
    <row r="319" spans="2:8" x14ac:dyDescent="0.35">
      <c r="B319" s="183"/>
    </row>
    <row r="320" spans="2:8" x14ac:dyDescent="0.35">
      <c r="B320" s="183"/>
      <c r="H320" s="282"/>
    </row>
    <row r="321" spans="2:8" ht="16.2" thickBot="1" x14ac:dyDescent="0.4">
      <c r="B321" s="183"/>
      <c r="H321" s="282"/>
    </row>
    <row r="322" spans="2:8" ht="17.25" customHeight="1" thickBot="1" x14ac:dyDescent="0.4">
      <c r="B322" s="183"/>
      <c r="D322" s="8" t="s">
        <v>231</v>
      </c>
      <c r="F322" s="288" t="s">
        <v>232</v>
      </c>
      <c r="G322" s="288"/>
      <c r="H322" s="280">
        <f>SUM(H290:H321)</f>
        <v>832040.61</v>
      </c>
    </row>
    <row r="323" spans="2:8" x14ac:dyDescent="0.35">
      <c r="B323" s="183"/>
      <c r="C323" s="3" t="s">
        <v>370</v>
      </c>
    </row>
    <row r="324" spans="2:8" x14ac:dyDescent="0.35">
      <c r="B324" s="183"/>
    </row>
    <row r="325" spans="2:8" x14ac:dyDescent="0.35">
      <c r="B325" s="183"/>
    </row>
    <row r="326" spans="2:8" x14ac:dyDescent="0.35">
      <c r="B326" s="183"/>
    </row>
    <row r="327" spans="2:8" x14ac:dyDescent="0.35">
      <c r="B327" s="183"/>
    </row>
    <row r="328" spans="2:8" x14ac:dyDescent="0.35">
      <c r="B328" s="183"/>
    </row>
    <row r="329" spans="2:8" x14ac:dyDescent="0.35">
      <c r="B329" s="183"/>
      <c r="C329" s="146" t="s">
        <v>233</v>
      </c>
    </row>
    <row r="330" spans="2:8" x14ac:dyDescent="0.35">
      <c r="B330" s="183"/>
    </row>
    <row r="331" spans="2:8" x14ac:dyDescent="0.35">
      <c r="B331" s="143" t="s">
        <v>70</v>
      </c>
      <c r="C331" s="177" t="s">
        <v>234</v>
      </c>
      <c r="H331" s="271">
        <f>+H46</f>
        <v>156160</v>
      </c>
    </row>
    <row r="333" spans="2:8" x14ac:dyDescent="0.35">
      <c r="B333" s="143" t="s">
        <v>79</v>
      </c>
      <c r="C333" s="177" t="s">
        <v>65</v>
      </c>
      <c r="H333" s="271">
        <f>+H102</f>
        <v>2495097.6119550001</v>
      </c>
    </row>
    <row r="335" spans="2:8" x14ac:dyDescent="0.35">
      <c r="B335" s="143" t="s">
        <v>86</v>
      </c>
      <c r="C335" s="177" t="s">
        <v>235</v>
      </c>
      <c r="H335" s="271">
        <f>+H322</f>
        <v>832040.61</v>
      </c>
    </row>
    <row r="355" spans="3:8" ht="16.2" thickBot="1" x14ac:dyDescent="0.4"/>
    <row r="356" spans="3:8" x14ac:dyDescent="0.35">
      <c r="H356" s="279"/>
    </row>
    <row r="357" spans="3:8" ht="16.2" thickBot="1" x14ac:dyDescent="0.4">
      <c r="C357" s="3" t="s">
        <v>371</v>
      </c>
      <c r="D357" s="167"/>
      <c r="E357" s="168"/>
      <c r="F357" s="145"/>
      <c r="G357" s="210" t="s">
        <v>372</v>
      </c>
      <c r="H357" s="283">
        <f>SUM(H331:H355)</f>
        <v>3483298.221955</v>
      </c>
    </row>
  </sheetData>
  <autoFilter ref="B1:H357"/>
  <mergeCells count="193">
    <mergeCell ref="C21:E21"/>
    <mergeCell ref="C22:E22"/>
    <mergeCell ref="C23:E23"/>
    <mergeCell ref="C24:E24"/>
    <mergeCell ref="B27:H27"/>
    <mergeCell ref="C28:E28"/>
    <mergeCell ref="B12:H12"/>
    <mergeCell ref="B13:H13"/>
    <mergeCell ref="B15:H15"/>
    <mergeCell ref="B16:G16"/>
    <mergeCell ref="B18:H18"/>
    <mergeCell ref="C20:E20"/>
    <mergeCell ref="C39:F39"/>
    <mergeCell ref="D46:F46"/>
    <mergeCell ref="C54:D54"/>
    <mergeCell ref="D60:E60"/>
    <mergeCell ref="F60:G60"/>
    <mergeCell ref="D64:E64"/>
    <mergeCell ref="F64:G64"/>
    <mergeCell ref="C29:E29"/>
    <mergeCell ref="C31:E31"/>
    <mergeCell ref="C32:E32"/>
    <mergeCell ref="C33:E33"/>
    <mergeCell ref="C34:E34"/>
    <mergeCell ref="C35:E35"/>
    <mergeCell ref="C107:F107"/>
    <mergeCell ref="C109:D109"/>
    <mergeCell ref="C111:D111"/>
    <mergeCell ref="C112:D112"/>
    <mergeCell ref="C113:D113"/>
    <mergeCell ref="C114:D114"/>
    <mergeCell ref="C65:D65"/>
    <mergeCell ref="D84:E84"/>
    <mergeCell ref="F84:G84"/>
    <mergeCell ref="D88:E88"/>
    <mergeCell ref="F88:G88"/>
    <mergeCell ref="D102:E102"/>
    <mergeCell ref="F102:G102"/>
    <mergeCell ref="C123:D123"/>
    <mergeCell ref="C124:D124"/>
    <mergeCell ref="C125:D125"/>
    <mergeCell ref="C126:D126"/>
    <mergeCell ref="C127:D127"/>
    <mergeCell ref="C128:D128"/>
    <mergeCell ref="C115:D115"/>
    <mergeCell ref="C118:D118"/>
    <mergeCell ref="C119:D119"/>
    <mergeCell ref="C120:D120"/>
    <mergeCell ref="C121:D121"/>
    <mergeCell ref="C122:D122"/>
    <mergeCell ref="C135:D135"/>
    <mergeCell ref="C136:D136"/>
    <mergeCell ref="C137:D137"/>
    <mergeCell ref="D139:E139"/>
    <mergeCell ref="F139:G139"/>
    <mergeCell ref="C141:F141"/>
    <mergeCell ref="C129:D129"/>
    <mergeCell ref="C130:D130"/>
    <mergeCell ref="C131:D131"/>
    <mergeCell ref="C132:D132"/>
    <mergeCell ref="C133:D133"/>
    <mergeCell ref="C134:D134"/>
    <mergeCell ref="C152:D152"/>
    <mergeCell ref="C153:D153"/>
    <mergeCell ref="C154:D154"/>
    <mergeCell ref="C155:D155"/>
    <mergeCell ref="C156:D156"/>
    <mergeCell ref="C157:D157"/>
    <mergeCell ref="D143:E143"/>
    <mergeCell ref="F143:G143"/>
    <mergeCell ref="C146:D146"/>
    <mergeCell ref="C147:D147"/>
    <mergeCell ref="C148:D148"/>
    <mergeCell ref="C150:F150"/>
    <mergeCell ref="C164:D164"/>
    <mergeCell ref="C165:D165"/>
    <mergeCell ref="C166:D166"/>
    <mergeCell ref="C167:D167"/>
    <mergeCell ref="C168:D168"/>
    <mergeCell ref="C169:D169"/>
    <mergeCell ref="C158:D158"/>
    <mergeCell ref="C159:D159"/>
    <mergeCell ref="C160:D160"/>
    <mergeCell ref="C161:D161"/>
    <mergeCell ref="C162:D162"/>
    <mergeCell ref="C163:D163"/>
    <mergeCell ref="C179:D179"/>
    <mergeCell ref="C170:D170"/>
    <mergeCell ref="C171:D171"/>
    <mergeCell ref="C172:D172"/>
    <mergeCell ref="C173:D173"/>
    <mergeCell ref="C176:D176"/>
    <mergeCell ref="C177:D177"/>
    <mergeCell ref="C178:D178"/>
    <mergeCell ref="C190:D190"/>
    <mergeCell ref="C191:D191"/>
    <mergeCell ref="C192:D192"/>
    <mergeCell ref="C193:D193"/>
    <mergeCell ref="C194:D194"/>
    <mergeCell ref="C195:D195"/>
    <mergeCell ref="D182:E182"/>
    <mergeCell ref="F182:G182"/>
    <mergeCell ref="C184:F184"/>
    <mergeCell ref="D185:E185"/>
    <mergeCell ref="F185:G185"/>
    <mergeCell ref="C189:D189"/>
    <mergeCell ref="C214:F214"/>
    <mergeCell ref="F215:G215"/>
    <mergeCell ref="F211:G211"/>
    <mergeCell ref="C218:D218"/>
    <mergeCell ref="C220:D220"/>
    <mergeCell ref="C221:D221"/>
    <mergeCell ref="C222:D222"/>
    <mergeCell ref="C196:D196"/>
    <mergeCell ref="C197:D197"/>
    <mergeCell ref="C198:D198"/>
    <mergeCell ref="C199:D199"/>
    <mergeCell ref="C200:D200"/>
    <mergeCell ref="C229:D229"/>
    <mergeCell ref="C230:D230"/>
    <mergeCell ref="C231:D231"/>
    <mergeCell ref="C232:D232"/>
    <mergeCell ref="C233:D233"/>
    <mergeCell ref="C234:D234"/>
    <mergeCell ref="C223:D223"/>
    <mergeCell ref="C224:D224"/>
    <mergeCell ref="C225:D225"/>
    <mergeCell ref="C226:D226"/>
    <mergeCell ref="C227:D227"/>
    <mergeCell ref="C228:D228"/>
    <mergeCell ref="F248:G248"/>
    <mergeCell ref="C250:F250"/>
    <mergeCell ref="F251:G251"/>
    <mergeCell ref="C235:D235"/>
    <mergeCell ref="C236:D236"/>
    <mergeCell ref="C237:D237"/>
    <mergeCell ref="C241:D241"/>
    <mergeCell ref="C242:D242"/>
    <mergeCell ref="C243:D243"/>
    <mergeCell ref="C254:D254"/>
    <mergeCell ref="C255:D255"/>
    <mergeCell ref="C256:D256"/>
    <mergeCell ref="C257:D257"/>
    <mergeCell ref="C258:D258"/>
    <mergeCell ref="C259:D259"/>
    <mergeCell ref="C244:D244"/>
    <mergeCell ref="C245:D245"/>
    <mergeCell ref="C246:D246"/>
    <mergeCell ref="C267:D267"/>
    <mergeCell ref="C268:D268"/>
    <mergeCell ref="C269:D269"/>
    <mergeCell ref="C270:D270"/>
    <mergeCell ref="C271:D271"/>
    <mergeCell ref="C274:D274"/>
    <mergeCell ref="C261:D261"/>
    <mergeCell ref="C262:D262"/>
    <mergeCell ref="C263:D263"/>
    <mergeCell ref="C264:D264"/>
    <mergeCell ref="C265:D265"/>
    <mergeCell ref="C266:D266"/>
    <mergeCell ref="C283:D283"/>
    <mergeCell ref="C284:D284"/>
    <mergeCell ref="F286:G286"/>
    <mergeCell ref="C289:F289"/>
    <mergeCell ref="F290:G290"/>
    <mergeCell ref="C294:D294"/>
    <mergeCell ref="C275:D275"/>
    <mergeCell ref="C276:D276"/>
    <mergeCell ref="C279:D279"/>
    <mergeCell ref="C280:D280"/>
    <mergeCell ref="C281:D281"/>
    <mergeCell ref="C282:D282"/>
    <mergeCell ref="C301:D301"/>
    <mergeCell ref="C302:D302"/>
    <mergeCell ref="C303:D303"/>
    <mergeCell ref="C304:D304"/>
    <mergeCell ref="C305:D305"/>
    <mergeCell ref="C306:D306"/>
    <mergeCell ref="C295:D295"/>
    <mergeCell ref="C296:D296"/>
    <mergeCell ref="C297:D297"/>
    <mergeCell ref="C298:D298"/>
    <mergeCell ref="C299:D299"/>
    <mergeCell ref="C300:D300"/>
    <mergeCell ref="C315:D315"/>
    <mergeCell ref="C317:D317"/>
    <mergeCell ref="F322:G322"/>
    <mergeCell ref="C307:D307"/>
    <mergeCell ref="C308:D308"/>
    <mergeCell ref="C309:D309"/>
    <mergeCell ref="C311:D311"/>
    <mergeCell ref="C313:D313"/>
    <mergeCell ref="C314:D314"/>
  </mergeCells>
  <pageMargins left="0.7" right="0.7" top="0.75" bottom="0.75" header="0.3" footer="0.3"/>
  <pageSetup paperSize="9" scale="63" orientation="portrait" r:id="rId1"/>
  <rowBreaks count="10" manualBreakCount="10">
    <brk id="48" max="16383" man="1"/>
    <brk id="62" max="16383" man="1"/>
    <brk id="85" max="16383" man="1"/>
    <brk id="104" max="16383" man="1"/>
    <brk id="140" max="16383" man="1"/>
    <brk id="182" max="7" man="1"/>
    <brk id="212" max="16383" man="1"/>
    <brk id="249"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65"/>
  <sheetViews>
    <sheetView view="pageBreakPreview" topLeftCell="A343" zoomScale="90" zoomScaleNormal="100" zoomScaleSheetLayoutView="90" workbookViewId="0">
      <selection activeCell="C404" sqref="C404"/>
    </sheetView>
  </sheetViews>
  <sheetFormatPr defaultRowHeight="15.6" x14ac:dyDescent="0.35"/>
  <cols>
    <col min="1" max="1" width="5.33203125" customWidth="1"/>
    <col min="2" max="2" width="5.21875" customWidth="1"/>
    <col min="3" max="3" width="38.88671875" customWidth="1"/>
    <col min="5" max="5" width="9" style="129"/>
    <col min="7" max="7" width="13.33203125" style="113" customWidth="1"/>
    <col min="8" max="8" width="14.33203125" style="140" customWidth="1"/>
    <col min="10" max="10" width="8.77734375" customWidth="1"/>
  </cols>
  <sheetData>
    <row r="1" spans="1:13" x14ac:dyDescent="0.35">
      <c r="A1" s="12"/>
      <c r="B1" s="13"/>
      <c r="C1" s="14"/>
      <c r="D1" s="14"/>
      <c r="E1" s="115"/>
      <c r="F1" s="14"/>
      <c r="G1" s="100"/>
      <c r="H1" s="133"/>
      <c r="I1" t="s">
        <v>237</v>
      </c>
      <c r="K1" s="267"/>
      <c r="L1" s="267"/>
      <c r="M1" s="267"/>
    </row>
    <row r="2" spans="1:13" ht="18" x14ac:dyDescent="0.35">
      <c r="A2" s="312" t="s">
        <v>238</v>
      </c>
      <c r="B2" s="312"/>
      <c r="C2" s="312"/>
      <c r="D2" s="312"/>
      <c r="E2" s="312"/>
      <c r="F2" s="312"/>
      <c r="G2" s="312"/>
      <c r="H2" s="312"/>
      <c r="K2" s="267"/>
      <c r="L2" s="267"/>
      <c r="M2" s="267"/>
    </row>
    <row r="3" spans="1:13" ht="21" x14ac:dyDescent="0.4">
      <c r="A3" s="313" t="s">
        <v>239</v>
      </c>
      <c r="B3" s="313"/>
      <c r="C3" s="313"/>
      <c r="D3" s="313"/>
      <c r="E3" s="313"/>
      <c r="F3" s="313"/>
      <c r="G3" s="313"/>
      <c r="H3" s="313"/>
      <c r="K3" s="267"/>
      <c r="L3" s="267"/>
      <c r="M3" s="267"/>
    </row>
    <row r="4" spans="1:13" ht="30" customHeight="1" x14ac:dyDescent="0.35">
      <c r="A4" s="15"/>
      <c r="B4" s="16"/>
      <c r="C4" s="314" t="s">
        <v>240</v>
      </c>
      <c r="D4" s="315"/>
      <c r="E4" s="315"/>
      <c r="F4" s="315"/>
      <c r="G4" s="316"/>
      <c r="H4" s="98"/>
      <c r="K4" s="267"/>
      <c r="L4" s="267"/>
      <c r="M4" s="267"/>
    </row>
    <row r="5" spans="1:13" x14ac:dyDescent="0.35">
      <c r="A5" s="17"/>
      <c r="B5" s="11"/>
      <c r="C5" s="218"/>
      <c r="D5" s="14"/>
      <c r="E5" s="115"/>
      <c r="F5" s="14"/>
      <c r="G5" s="101"/>
      <c r="H5" s="131"/>
      <c r="K5" s="267"/>
      <c r="L5" s="267"/>
      <c r="M5" s="267"/>
    </row>
    <row r="6" spans="1:13" ht="48.6" customHeight="1" x14ac:dyDescent="0.35">
      <c r="A6" s="17"/>
      <c r="B6" s="11"/>
      <c r="C6" s="317" t="s">
        <v>241</v>
      </c>
      <c r="D6" s="318"/>
      <c r="E6" s="318"/>
      <c r="F6" s="318"/>
      <c r="G6" s="319"/>
      <c r="H6" s="131"/>
      <c r="K6" s="267"/>
      <c r="L6" s="267"/>
      <c r="M6" s="267"/>
    </row>
    <row r="7" spans="1:13" x14ac:dyDescent="0.35">
      <c r="A7" s="17"/>
      <c r="B7" s="11"/>
      <c r="C7" s="218"/>
      <c r="D7" s="14"/>
      <c r="E7" s="115"/>
      <c r="F7" s="14"/>
      <c r="G7" s="101"/>
      <c r="H7" s="131"/>
      <c r="K7" s="267"/>
      <c r="L7" s="267"/>
      <c r="M7" s="267"/>
    </row>
    <row r="8" spans="1:13" ht="41.4" customHeight="1" x14ac:dyDescent="0.35">
      <c r="A8" s="17"/>
      <c r="B8" s="11"/>
      <c r="C8" s="320" t="s">
        <v>242</v>
      </c>
      <c r="D8" s="321"/>
      <c r="E8" s="321"/>
      <c r="F8" s="321"/>
      <c r="G8" s="322"/>
      <c r="H8" s="131"/>
      <c r="K8" s="267"/>
      <c r="L8" s="267"/>
      <c r="M8" s="267"/>
    </row>
    <row r="9" spans="1:13" x14ac:dyDescent="0.35">
      <c r="A9" s="17"/>
      <c r="B9" s="11"/>
      <c r="C9" s="220"/>
      <c r="D9" s="172"/>
      <c r="E9" s="116"/>
      <c r="F9" s="172"/>
      <c r="G9" s="102"/>
      <c r="H9" s="131"/>
      <c r="L9" s="266"/>
    </row>
    <row r="10" spans="1:13" ht="27" customHeight="1" x14ac:dyDescent="0.35">
      <c r="A10" s="17"/>
      <c r="B10" s="11"/>
      <c r="C10" s="323" t="s">
        <v>243</v>
      </c>
      <c r="D10" s="324"/>
      <c r="E10" s="324"/>
      <c r="F10" s="324"/>
      <c r="G10" s="325"/>
      <c r="H10" s="131"/>
      <c r="L10" s="266"/>
    </row>
    <row r="11" spans="1:13" x14ac:dyDescent="0.35">
      <c r="A11" s="17"/>
      <c r="B11" s="11"/>
      <c r="C11" s="218"/>
      <c r="D11" s="14"/>
      <c r="E11" s="115"/>
      <c r="F11" s="14"/>
      <c r="G11" s="101"/>
      <c r="H11" s="131"/>
      <c r="L11" s="266"/>
    </row>
    <row r="12" spans="1:13" ht="24.75" customHeight="1" x14ac:dyDescent="0.35">
      <c r="A12" s="17"/>
      <c r="B12" s="11"/>
      <c r="C12" s="309" t="s">
        <v>244</v>
      </c>
      <c r="D12" s="310"/>
      <c r="E12" s="310"/>
      <c r="F12" s="310"/>
      <c r="G12" s="311"/>
      <c r="H12" s="131"/>
      <c r="L12" s="266"/>
    </row>
    <row r="13" spans="1:13" x14ac:dyDescent="0.35">
      <c r="A13" s="19"/>
      <c r="B13" s="11"/>
      <c r="C13" s="218"/>
      <c r="D13" s="14"/>
      <c r="E13" s="115"/>
      <c r="F13" s="14"/>
      <c r="G13" s="101"/>
      <c r="H13" s="131"/>
      <c r="L13" s="266"/>
    </row>
    <row r="14" spans="1:13" ht="24.75" customHeight="1" x14ac:dyDescent="0.35">
      <c r="A14" s="20" t="s">
        <v>0</v>
      </c>
      <c r="B14" s="21" t="s">
        <v>245</v>
      </c>
      <c r="C14" s="22" t="s">
        <v>246</v>
      </c>
      <c r="D14" s="23"/>
      <c r="E14" s="114" t="s">
        <v>247</v>
      </c>
      <c r="F14" s="257" t="s">
        <v>7</v>
      </c>
      <c r="G14" s="103" t="s">
        <v>248</v>
      </c>
      <c r="H14" s="134" t="s">
        <v>249</v>
      </c>
      <c r="L14" s="266"/>
    </row>
    <row r="15" spans="1:13" x14ac:dyDescent="0.35">
      <c r="A15" s="17"/>
      <c r="B15" s="24"/>
      <c r="C15" s="219"/>
      <c r="D15" s="25"/>
      <c r="E15" s="117"/>
      <c r="F15" s="26"/>
      <c r="G15" s="104"/>
      <c r="H15" s="135"/>
      <c r="L15" s="266"/>
    </row>
    <row r="16" spans="1:13" ht="31.5" customHeight="1" x14ac:dyDescent="0.35">
      <c r="A16" s="17"/>
      <c r="B16" s="27">
        <v>1.01</v>
      </c>
      <c r="C16" s="221" t="s">
        <v>250</v>
      </c>
      <c r="D16" s="222"/>
      <c r="E16" s="118">
        <v>1</v>
      </c>
      <c r="F16" s="28" t="s">
        <v>0</v>
      </c>
      <c r="G16" s="105"/>
      <c r="H16" s="99">
        <v>1209.0999999999999</v>
      </c>
      <c r="L16" s="266"/>
    </row>
    <row r="17" spans="1:12" ht="39" customHeight="1" x14ac:dyDescent="0.35">
      <c r="A17" s="17"/>
      <c r="B17" s="27">
        <v>1.02</v>
      </c>
      <c r="C17" s="221" t="s">
        <v>251</v>
      </c>
      <c r="D17" s="222"/>
      <c r="E17" s="118">
        <v>1</v>
      </c>
      <c r="F17" s="28" t="s">
        <v>0</v>
      </c>
      <c r="G17" s="105"/>
      <c r="H17" s="99">
        <v>492.2</v>
      </c>
      <c r="L17" s="266"/>
    </row>
    <row r="18" spans="1:12" ht="42" customHeight="1" x14ac:dyDescent="0.35">
      <c r="A18" s="17"/>
      <c r="B18" s="27">
        <v>1.03</v>
      </c>
      <c r="C18" s="221" t="s">
        <v>252</v>
      </c>
      <c r="D18" s="222"/>
      <c r="E18" s="118">
        <v>1</v>
      </c>
      <c r="F18" s="28" t="s">
        <v>0</v>
      </c>
      <c r="G18" s="105"/>
      <c r="H18" s="99">
        <v>185.11</v>
      </c>
      <c r="L18" s="266"/>
    </row>
    <row r="19" spans="1:12" ht="26.25" customHeight="1" x14ac:dyDescent="0.35">
      <c r="A19" s="17"/>
      <c r="B19" s="27">
        <v>1.04</v>
      </c>
      <c r="C19" s="221" t="s">
        <v>253</v>
      </c>
      <c r="D19" s="222"/>
      <c r="E19" s="118">
        <v>1</v>
      </c>
      <c r="F19" s="28" t="s">
        <v>0</v>
      </c>
      <c r="G19" s="105"/>
      <c r="H19" s="99" t="s">
        <v>373</v>
      </c>
      <c r="L19" s="266"/>
    </row>
    <row r="20" spans="1:12" ht="39.6" customHeight="1" x14ac:dyDescent="0.35">
      <c r="A20" s="17"/>
      <c r="B20" s="27">
        <v>1.05</v>
      </c>
      <c r="C20" s="221" t="s">
        <v>254</v>
      </c>
      <c r="D20" s="222"/>
      <c r="E20" s="118">
        <v>1</v>
      </c>
      <c r="F20" s="28" t="s">
        <v>0</v>
      </c>
      <c r="G20" s="105"/>
      <c r="H20" s="99">
        <v>492.2</v>
      </c>
      <c r="L20" s="266"/>
    </row>
    <row r="21" spans="1:12" ht="32.25" customHeight="1" x14ac:dyDescent="0.35">
      <c r="A21" s="17"/>
      <c r="B21" s="27">
        <v>1.06</v>
      </c>
      <c r="C21" s="223" t="s">
        <v>255</v>
      </c>
      <c r="D21" s="224"/>
      <c r="E21" s="118">
        <v>1</v>
      </c>
      <c r="F21" s="30" t="s">
        <v>0</v>
      </c>
      <c r="G21" s="105"/>
      <c r="H21" s="130">
        <v>1230.5</v>
      </c>
      <c r="L21" s="266"/>
    </row>
    <row r="22" spans="1:12" x14ac:dyDescent="0.35">
      <c r="A22" s="17"/>
      <c r="B22" s="32"/>
      <c r="C22" s="214"/>
      <c r="D22" s="33"/>
      <c r="E22" s="120"/>
      <c r="F22" s="34"/>
      <c r="G22" s="107" t="s">
        <v>256</v>
      </c>
      <c r="H22" s="131">
        <f>SUM(H16:H21)</f>
        <v>3609.1099999999997</v>
      </c>
      <c r="L22" s="266"/>
    </row>
    <row r="23" spans="1:12" ht="27.75" customHeight="1" x14ac:dyDescent="0.35">
      <c r="A23" s="17"/>
      <c r="B23" s="27">
        <v>1.07</v>
      </c>
      <c r="C23" s="214" t="s">
        <v>257</v>
      </c>
      <c r="D23" s="33"/>
      <c r="E23" s="121">
        <v>0.1115</v>
      </c>
      <c r="F23" s="35"/>
      <c r="G23" s="106"/>
      <c r="H23" s="131">
        <f>+H22*E23</f>
        <v>402.41576499999996</v>
      </c>
      <c r="L23" s="266"/>
    </row>
    <row r="24" spans="1:12" ht="17.25" customHeight="1" x14ac:dyDescent="0.35">
      <c r="A24" s="36"/>
      <c r="B24" s="37"/>
      <c r="C24" s="225" t="s">
        <v>258</v>
      </c>
      <c r="D24" s="173"/>
      <c r="E24" s="173"/>
      <c r="F24" s="173"/>
      <c r="G24" s="226"/>
      <c r="H24" s="136">
        <f>+H22+H23</f>
        <v>4011.5257649999994</v>
      </c>
      <c r="L24" s="266"/>
    </row>
    <row r="25" spans="1:12" ht="16.2" x14ac:dyDescent="0.35">
      <c r="A25" s="17"/>
      <c r="B25" s="38"/>
      <c r="C25" s="39"/>
      <c r="D25" s="39"/>
      <c r="E25" s="122"/>
      <c r="F25" s="39"/>
      <c r="G25" s="108"/>
      <c r="H25" s="137"/>
      <c r="L25" s="266"/>
    </row>
    <row r="26" spans="1:12" x14ac:dyDescent="0.35">
      <c r="A26" s="17"/>
      <c r="B26" s="40"/>
      <c r="C26" s="41"/>
      <c r="D26" s="41"/>
      <c r="E26" s="123"/>
      <c r="F26" s="41"/>
      <c r="G26" s="109"/>
      <c r="H26" s="138"/>
      <c r="L26" s="266"/>
    </row>
    <row r="27" spans="1:12" x14ac:dyDescent="0.35">
      <c r="L27" s="266"/>
    </row>
    <row r="28" spans="1:12" ht="38.25" customHeight="1" x14ac:dyDescent="0.35">
      <c r="A28" s="258" t="s">
        <v>0</v>
      </c>
      <c r="B28" s="259" t="s">
        <v>259</v>
      </c>
      <c r="C28" s="22" t="s">
        <v>260</v>
      </c>
      <c r="D28" s="171"/>
      <c r="E28" s="114" t="s">
        <v>247</v>
      </c>
      <c r="F28" s="257" t="s">
        <v>7</v>
      </c>
      <c r="G28" s="103" t="s">
        <v>248</v>
      </c>
      <c r="H28" s="134" t="s">
        <v>249</v>
      </c>
      <c r="L28" s="266"/>
    </row>
    <row r="29" spans="1:12" x14ac:dyDescent="0.35">
      <c r="A29" s="17"/>
      <c r="B29" s="11"/>
      <c r="C29" s="219"/>
      <c r="D29" s="42"/>
      <c r="E29" s="117"/>
      <c r="F29" s="26"/>
      <c r="G29" s="104"/>
      <c r="H29" s="135"/>
      <c r="L29" s="266"/>
    </row>
    <row r="30" spans="1:12" x14ac:dyDescent="0.35">
      <c r="A30" s="17"/>
      <c r="B30" s="11"/>
      <c r="C30" s="227" t="s">
        <v>36</v>
      </c>
      <c r="D30" s="228"/>
      <c r="E30" s="124"/>
      <c r="F30" s="18"/>
      <c r="G30" s="96"/>
      <c r="H30" s="135"/>
      <c r="L30" s="266"/>
    </row>
    <row r="31" spans="1:12" ht="53.4" customHeight="1" x14ac:dyDescent="0.35">
      <c r="A31" s="17"/>
      <c r="B31" s="43">
        <v>2.0099999999999998</v>
      </c>
      <c r="C31" s="221" t="s">
        <v>261</v>
      </c>
      <c r="D31" s="222"/>
      <c r="E31" s="125">
        <v>160</v>
      </c>
      <c r="F31" s="28" t="s">
        <v>3</v>
      </c>
      <c r="G31" s="105"/>
      <c r="H31" s="96">
        <v>1182.3499999999999</v>
      </c>
      <c r="L31" s="266"/>
    </row>
    <row r="32" spans="1:12" ht="67.95" customHeight="1" x14ac:dyDescent="0.35">
      <c r="A32" s="17"/>
      <c r="B32" s="43">
        <v>2.02</v>
      </c>
      <c r="C32" s="221" t="s">
        <v>262</v>
      </c>
      <c r="D32" s="222"/>
      <c r="E32" s="125">
        <v>40</v>
      </c>
      <c r="F32" s="28" t="s">
        <v>2</v>
      </c>
      <c r="G32" s="105"/>
      <c r="H32" s="96">
        <v>1545.08</v>
      </c>
      <c r="L32" s="266"/>
    </row>
    <row r="33" spans="1:12" ht="52.95" customHeight="1" x14ac:dyDescent="0.35">
      <c r="A33" s="17"/>
      <c r="B33" s="43">
        <v>2.0299999999999998</v>
      </c>
      <c r="C33" s="221" t="s">
        <v>263</v>
      </c>
      <c r="D33" s="222"/>
      <c r="E33" s="125">
        <v>1</v>
      </c>
      <c r="F33" s="28" t="s">
        <v>2</v>
      </c>
      <c r="G33" s="105"/>
      <c r="H33" s="96">
        <v>25.5</v>
      </c>
      <c r="L33" s="266"/>
    </row>
    <row r="34" spans="1:12" ht="15.75" customHeight="1" x14ac:dyDescent="0.35">
      <c r="A34" s="17"/>
      <c r="B34" s="43"/>
      <c r="C34" s="227" t="s">
        <v>264</v>
      </c>
      <c r="D34" s="228"/>
      <c r="E34" s="125"/>
      <c r="F34" s="29"/>
      <c r="G34" s="105"/>
      <c r="H34" s="96"/>
      <c r="L34" s="266"/>
    </row>
    <row r="35" spans="1:12" ht="53.25" customHeight="1" x14ac:dyDescent="0.35">
      <c r="A35" s="17"/>
      <c r="B35" s="43">
        <v>2.04</v>
      </c>
      <c r="C35" s="221" t="s">
        <v>265</v>
      </c>
      <c r="D35" s="222"/>
      <c r="E35" s="125">
        <v>8</v>
      </c>
      <c r="F35" s="28" t="s">
        <v>63</v>
      </c>
      <c r="G35" s="105"/>
      <c r="H35" s="96">
        <v>1959.17</v>
      </c>
      <c r="L35" s="266"/>
    </row>
    <row r="36" spans="1:12" ht="27" customHeight="1" x14ac:dyDescent="0.35">
      <c r="A36" s="17"/>
      <c r="B36" s="43">
        <v>2.0499999999999998</v>
      </c>
      <c r="C36" s="221" t="s">
        <v>266</v>
      </c>
      <c r="D36" s="222"/>
      <c r="E36" s="125">
        <v>25</v>
      </c>
      <c r="F36" s="28" t="s">
        <v>63</v>
      </c>
      <c r="G36" s="105"/>
      <c r="H36" s="96">
        <v>1199.47</v>
      </c>
      <c r="L36" s="266"/>
    </row>
    <row r="37" spans="1:12" ht="39.6" customHeight="1" x14ac:dyDescent="0.35">
      <c r="A37" s="17"/>
      <c r="B37" s="43">
        <v>2.06</v>
      </c>
      <c r="C37" s="221" t="s">
        <v>267</v>
      </c>
      <c r="D37" s="222"/>
      <c r="E37" s="125">
        <v>1</v>
      </c>
      <c r="F37" s="28" t="s">
        <v>2</v>
      </c>
      <c r="G37" s="105"/>
      <c r="H37" s="96">
        <v>1605</v>
      </c>
      <c r="L37" s="266"/>
    </row>
    <row r="38" spans="1:12" ht="52.5" customHeight="1" x14ac:dyDescent="0.35">
      <c r="A38" s="17"/>
      <c r="B38" s="43">
        <v>2.0699999999999998</v>
      </c>
      <c r="C38" s="221" t="s">
        <v>268</v>
      </c>
      <c r="D38" s="222"/>
      <c r="E38" s="125">
        <v>1</v>
      </c>
      <c r="F38" s="28" t="s">
        <v>0</v>
      </c>
      <c r="G38" s="105"/>
      <c r="H38" s="96" t="s">
        <v>359</v>
      </c>
      <c r="L38" s="266"/>
    </row>
    <row r="39" spans="1:12" ht="52.5" customHeight="1" x14ac:dyDescent="0.35">
      <c r="A39" s="17"/>
      <c r="B39" s="43">
        <v>2.08</v>
      </c>
      <c r="C39" s="229" t="s">
        <v>269</v>
      </c>
      <c r="D39" s="230"/>
      <c r="E39" s="125">
        <v>1</v>
      </c>
      <c r="F39" s="28" t="s">
        <v>8</v>
      </c>
      <c r="G39" s="105"/>
      <c r="H39" s="96">
        <v>9095</v>
      </c>
      <c r="L39" s="266"/>
    </row>
    <row r="40" spans="1:12" ht="38.25" customHeight="1" x14ac:dyDescent="0.35">
      <c r="A40" s="17"/>
      <c r="B40" s="43">
        <v>2.09</v>
      </c>
      <c r="C40" s="221" t="s">
        <v>270</v>
      </c>
      <c r="D40" s="222"/>
      <c r="E40" s="125">
        <v>20</v>
      </c>
      <c r="F40" s="28" t="s">
        <v>63</v>
      </c>
      <c r="G40" s="105"/>
      <c r="H40" s="131">
        <v>5312.55</v>
      </c>
      <c r="L40" s="266"/>
    </row>
    <row r="41" spans="1:12" ht="27" customHeight="1" x14ac:dyDescent="0.35">
      <c r="A41" s="17"/>
      <c r="B41" s="43">
        <v>2.1</v>
      </c>
      <c r="C41" s="221" t="s">
        <v>271</v>
      </c>
      <c r="D41" s="222"/>
      <c r="E41" s="125">
        <v>25</v>
      </c>
      <c r="F41" s="28" t="s">
        <v>2</v>
      </c>
      <c r="G41" s="105"/>
      <c r="H41" s="131">
        <v>4948.75</v>
      </c>
      <c r="L41" s="266"/>
    </row>
    <row r="42" spans="1:12" ht="37.950000000000003" customHeight="1" x14ac:dyDescent="0.35">
      <c r="A42" s="17"/>
      <c r="B42" s="43">
        <v>2.11</v>
      </c>
      <c r="C42" s="221" t="s">
        <v>272</v>
      </c>
      <c r="D42" s="222"/>
      <c r="E42" s="125">
        <v>1</v>
      </c>
      <c r="F42" s="28" t="s">
        <v>0</v>
      </c>
      <c r="G42" s="105"/>
      <c r="H42" s="96" t="s">
        <v>359</v>
      </c>
      <c r="L42" s="266"/>
    </row>
    <row r="43" spans="1:12" ht="29.4" customHeight="1" x14ac:dyDescent="0.35">
      <c r="A43" s="17"/>
      <c r="B43" s="43">
        <v>2.12</v>
      </c>
      <c r="C43" s="221" t="s">
        <v>273</v>
      </c>
      <c r="D43" s="222"/>
      <c r="E43" s="125">
        <v>1</v>
      </c>
      <c r="F43" s="28" t="s">
        <v>0</v>
      </c>
      <c r="G43" s="105"/>
      <c r="H43" s="96" t="s">
        <v>359</v>
      </c>
      <c r="L43" s="266"/>
    </row>
    <row r="44" spans="1:12" ht="64.95" customHeight="1" x14ac:dyDescent="0.35">
      <c r="A44" s="17"/>
      <c r="B44" s="43">
        <v>2.13</v>
      </c>
      <c r="C44" s="229" t="s">
        <v>274</v>
      </c>
      <c r="D44" s="230"/>
      <c r="E44" s="125">
        <v>1</v>
      </c>
      <c r="F44" s="28" t="s">
        <v>63</v>
      </c>
      <c r="G44" s="105"/>
      <c r="H44" s="96" t="s">
        <v>359</v>
      </c>
      <c r="L44" s="266"/>
    </row>
    <row r="45" spans="1:12" ht="27" customHeight="1" x14ac:dyDescent="0.35">
      <c r="A45" s="17"/>
      <c r="B45" s="43">
        <v>2.14</v>
      </c>
      <c r="C45" s="229" t="s">
        <v>275</v>
      </c>
      <c r="D45" s="230"/>
      <c r="E45" s="125">
        <v>8</v>
      </c>
      <c r="F45" s="28" t="s">
        <v>3</v>
      </c>
      <c r="G45" s="105"/>
      <c r="H45" s="96">
        <v>888.1</v>
      </c>
      <c r="L45" s="266"/>
    </row>
    <row r="46" spans="1:12" ht="54.75" customHeight="1" x14ac:dyDescent="0.35">
      <c r="A46" s="17"/>
      <c r="B46" s="43">
        <v>2.15</v>
      </c>
      <c r="C46" s="229" t="s">
        <v>276</v>
      </c>
      <c r="D46" s="230"/>
      <c r="E46" s="125">
        <v>1</v>
      </c>
      <c r="F46" s="28" t="s">
        <v>0</v>
      </c>
      <c r="G46" s="105"/>
      <c r="H46" s="96">
        <v>615.25</v>
      </c>
      <c r="L46" s="266"/>
    </row>
    <row r="47" spans="1:12" ht="105" customHeight="1" x14ac:dyDescent="0.35">
      <c r="A47" s="17"/>
      <c r="B47" s="43">
        <v>2.16</v>
      </c>
      <c r="C47" s="229" t="s">
        <v>277</v>
      </c>
      <c r="D47" s="230"/>
      <c r="E47" s="125">
        <v>1</v>
      </c>
      <c r="F47" s="28" t="s">
        <v>0</v>
      </c>
      <c r="G47" s="105"/>
      <c r="H47" s="96" t="s">
        <v>359</v>
      </c>
      <c r="L47" s="266"/>
    </row>
    <row r="48" spans="1:12" ht="12" customHeight="1" x14ac:dyDescent="0.35">
      <c r="A48" s="17"/>
      <c r="B48" s="43"/>
      <c r="C48" s="216"/>
      <c r="D48" s="170"/>
      <c r="E48" s="125"/>
      <c r="F48" s="28"/>
      <c r="G48" s="105"/>
      <c r="H48" s="96"/>
      <c r="L48" s="266"/>
    </row>
    <row r="49" spans="1:12" ht="18.75" customHeight="1" x14ac:dyDescent="0.35">
      <c r="A49" s="17"/>
      <c r="B49" s="43"/>
      <c r="C49" s="217" t="s">
        <v>278</v>
      </c>
      <c r="D49" s="44"/>
      <c r="E49" s="125"/>
      <c r="F49" s="29"/>
      <c r="G49" s="105"/>
      <c r="H49" s="131"/>
      <c r="L49" s="266"/>
    </row>
    <row r="50" spans="1:12" ht="53.25" customHeight="1" x14ac:dyDescent="0.35">
      <c r="A50" s="17"/>
      <c r="B50" s="43">
        <v>2.17</v>
      </c>
      <c r="C50" s="221" t="s">
        <v>279</v>
      </c>
      <c r="D50" s="222"/>
      <c r="E50" s="125">
        <v>1</v>
      </c>
      <c r="F50" s="28" t="s">
        <v>0</v>
      </c>
      <c r="G50" s="105"/>
      <c r="H50" s="96">
        <v>615.25</v>
      </c>
      <c r="L50" s="266"/>
    </row>
    <row r="51" spans="1:12" ht="55.2" customHeight="1" x14ac:dyDescent="0.35">
      <c r="A51" s="17"/>
      <c r="B51" s="43">
        <v>2.1800000000000002</v>
      </c>
      <c r="C51" s="229" t="s">
        <v>280</v>
      </c>
      <c r="D51" s="230"/>
      <c r="E51" s="125">
        <v>20</v>
      </c>
      <c r="F51" s="28" t="s">
        <v>63</v>
      </c>
      <c r="G51" s="105"/>
      <c r="H51" s="96">
        <v>959.79</v>
      </c>
      <c r="L51" s="266"/>
    </row>
    <row r="52" spans="1:12" ht="18.75" customHeight="1" x14ac:dyDescent="0.35">
      <c r="A52" s="17"/>
      <c r="B52" s="43"/>
      <c r="C52" s="217" t="s">
        <v>281</v>
      </c>
      <c r="D52" s="44"/>
      <c r="E52" s="125"/>
      <c r="F52" s="29"/>
      <c r="G52" s="105"/>
      <c r="H52" s="96"/>
      <c r="L52" s="266"/>
    </row>
    <row r="53" spans="1:12" ht="39" customHeight="1" x14ac:dyDescent="0.35">
      <c r="A53" s="17"/>
      <c r="B53" s="43">
        <v>2.19</v>
      </c>
      <c r="C53" s="229" t="s">
        <v>282</v>
      </c>
      <c r="D53" s="230"/>
      <c r="E53" s="125">
        <v>25</v>
      </c>
      <c r="F53" s="28" t="s">
        <v>3</v>
      </c>
      <c r="G53" s="105"/>
      <c r="H53" s="96">
        <v>481.5</v>
      </c>
      <c r="L53" s="266"/>
    </row>
    <row r="54" spans="1:12" ht="42.6" customHeight="1" x14ac:dyDescent="0.35">
      <c r="A54" s="17"/>
      <c r="B54" s="43">
        <v>2.2000000000000002</v>
      </c>
      <c r="C54" s="229" t="s">
        <v>283</v>
      </c>
      <c r="D54" s="230"/>
      <c r="E54" s="125">
        <v>25</v>
      </c>
      <c r="F54" s="28" t="s">
        <v>3</v>
      </c>
      <c r="G54" s="105"/>
      <c r="H54" s="96">
        <v>2273.75</v>
      </c>
      <c r="L54" s="266"/>
    </row>
    <row r="55" spans="1:12" ht="15" customHeight="1" x14ac:dyDescent="0.35">
      <c r="A55" s="17"/>
      <c r="B55" s="43"/>
      <c r="C55" s="217" t="s">
        <v>284</v>
      </c>
      <c r="D55" s="44"/>
      <c r="E55" s="125"/>
      <c r="F55" s="29"/>
      <c r="G55" s="105"/>
      <c r="H55" s="96"/>
      <c r="L55" s="266"/>
    </row>
    <row r="56" spans="1:12" ht="32.25" customHeight="1" x14ac:dyDescent="0.35">
      <c r="A56" s="17"/>
      <c r="B56" s="43">
        <v>2.21</v>
      </c>
      <c r="C56" s="229" t="s">
        <v>285</v>
      </c>
      <c r="D56" s="230"/>
      <c r="E56" s="125">
        <v>1</v>
      </c>
      <c r="F56" s="28" t="s">
        <v>2</v>
      </c>
      <c r="G56" s="105"/>
      <c r="H56" s="96">
        <v>187.2</v>
      </c>
      <c r="L56" s="266"/>
    </row>
    <row r="57" spans="1:12" ht="17.25" customHeight="1" x14ac:dyDescent="0.35">
      <c r="A57" s="17"/>
      <c r="B57" s="43"/>
      <c r="C57" s="217" t="s">
        <v>286</v>
      </c>
      <c r="D57" s="44"/>
      <c r="E57" s="125"/>
      <c r="F57" s="29"/>
      <c r="G57" s="105"/>
      <c r="H57" s="96"/>
      <c r="L57" s="266"/>
    </row>
    <row r="58" spans="1:12" ht="40.950000000000003" customHeight="1" x14ac:dyDescent="0.35">
      <c r="A58" s="17"/>
      <c r="B58" s="43">
        <v>2.2200000000000002</v>
      </c>
      <c r="C58" s="221" t="s">
        <v>287</v>
      </c>
      <c r="D58" s="222"/>
      <c r="E58" s="125">
        <v>1</v>
      </c>
      <c r="F58" s="28" t="s">
        <v>0</v>
      </c>
      <c r="G58" s="105"/>
      <c r="H58" s="96">
        <v>6420</v>
      </c>
      <c r="L58" s="266"/>
    </row>
    <row r="59" spans="1:12" ht="28.5" customHeight="1" x14ac:dyDescent="0.35">
      <c r="A59" s="17"/>
      <c r="B59" s="43">
        <v>2.23</v>
      </c>
      <c r="C59" s="221" t="s">
        <v>288</v>
      </c>
      <c r="D59" s="222"/>
      <c r="E59" s="125">
        <v>1</v>
      </c>
      <c r="F59" s="28" t="s">
        <v>0</v>
      </c>
      <c r="G59" s="105"/>
      <c r="H59" s="96" t="s">
        <v>373</v>
      </c>
      <c r="L59" s="266"/>
    </row>
    <row r="60" spans="1:12" ht="18" customHeight="1" x14ac:dyDescent="0.35">
      <c r="A60" s="17"/>
      <c r="B60" s="43"/>
      <c r="C60" s="217" t="s">
        <v>6</v>
      </c>
      <c r="D60" s="169"/>
      <c r="E60" s="125"/>
      <c r="F60" s="29"/>
      <c r="G60" s="105"/>
      <c r="H60" s="131"/>
      <c r="L60" s="266"/>
    </row>
    <row r="61" spans="1:12" ht="47.4" customHeight="1" x14ac:dyDescent="0.35">
      <c r="A61" s="17"/>
      <c r="B61" s="43">
        <v>2.2400000000000002</v>
      </c>
      <c r="C61" s="221" t="s">
        <v>289</v>
      </c>
      <c r="D61" s="222"/>
      <c r="E61" s="125">
        <v>29</v>
      </c>
      <c r="F61" s="28" t="s">
        <v>3</v>
      </c>
      <c r="G61" s="105"/>
      <c r="H61" s="96">
        <v>159.43</v>
      </c>
      <c r="L61" s="266"/>
    </row>
    <row r="62" spans="1:12" ht="42.6" customHeight="1" x14ac:dyDescent="0.35">
      <c r="A62" s="17"/>
      <c r="B62" s="43">
        <v>2.25</v>
      </c>
      <c r="C62" s="221" t="s">
        <v>290</v>
      </c>
      <c r="D62" s="222"/>
      <c r="E62" s="125">
        <v>28</v>
      </c>
      <c r="F62" s="28" t="s">
        <v>3</v>
      </c>
      <c r="G62" s="105"/>
      <c r="H62" s="96">
        <v>159.43</v>
      </c>
      <c r="L62" s="266"/>
    </row>
    <row r="63" spans="1:12" ht="38.25" customHeight="1" x14ac:dyDescent="0.35">
      <c r="A63" s="17"/>
      <c r="B63" s="43">
        <v>2.2599999999999998</v>
      </c>
      <c r="C63" s="221" t="s">
        <v>291</v>
      </c>
      <c r="D63" s="222"/>
      <c r="E63" s="125">
        <v>5</v>
      </c>
      <c r="F63" s="28" t="s">
        <v>3</v>
      </c>
      <c r="G63" s="105"/>
      <c r="H63" s="96">
        <v>25.25</v>
      </c>
      <c r="L63" s="266"/>
    </row>
    <row r="64" spans="1:12" ht="47.4" customHeight="1" x14ac:dyDescent="0.35">
      <c r="A64" s="17"/>
      <c r="B64" s="43">
        <v>2.27</v>
      </c>
      <c r="C64" s="221" t="s">
        <v>292</v>
      </c>
      <c r="D64" s="222"/>
      <c r="E64" s="125">
        <v>10</v>
      </c>
      <c r="F64" s="28" t="s">
        <v>2</v>
      </c>
      <c r="G64" s="105"/>
      <c r="H64" s="96">
        <v>241.82</v>
      </c>
      <c r="L64" s="266"/>
    </row>
    <row r="65" spans="1:12" x14ac:dyDescent="0.35">
      <c r="A65" s="17"/>
      <c r="B65" s="43"/>
      <c r="C65" s="217" t="s">
        <v>293</v>
      </c>
      <c r="D65" s="169"/>
      <c r="E65" s="125"/>
      <c r="F65" s="29"/>
      <c r="G65" s="105"/>
      <c r="H65" s="96"/>
      <c r="L65" s="266"/>
    </row>
    <row r="66" spans="1:12" ht="41.25" customHeight="1" x14ac:dyDescent="0.35">
      <c r="A66" s="17"/>
      <c r="B66" s="43">
        <v>2.2799999999999998</v>
      </c>
      <c r="C66" s="221" t="s">
        <v>294</v>
      </c>
      <c r="D66" s="222"/>
      <c r="E66" s="125">
        <v>1</v>
      </c>
      <c r="F66" s="28" t="s">
        <v>0</v>
      </c>
      <c r="G66" s="105"/>
      <c r="H66" s="96">
        <v>165.85</v>
      </c>
      <c r="L66" s="266"/>
    </row>
    <row r="67" spans="1:12" ht="27" customHeight="1" x14ac:dyDescent="0.35">
      <c r="A67" s="17"/>
      <c r="B67" s="43">
        <v>2.29</v>
      </c>
      <c r="C67" s="223" t="s">
        <v>295</v>
      </c>
      <c r="D67" s="224"/>
      <c r="E67" s="126">
        <v>1</v>
      </c>
      <c r="F67" s="30" t="s">
        <v>0</v>
      </c>
      <c r="G67" s="106"/>
      <c r="H67" s="97">
        <v>358.45</v>
      </c>
      <c r="L67" s="266"/>
    </row>
    <row r="68" spans="1:12" x14ac:dyDescent="0.35">
      <c r="A68" s="17"/>
      <c r="B68" s="45"/>
      <c r="C68" s="215"/>
      <c r="D68" s="46"/>
      <c r="E68" s="126"/>
      <c r="F68" s="31"/>
      <c r="G68" s="106"/>
      <c r="H68" s="132"/>
      <c r="L68" s="266"/>
    </row>
    <row r="69" spans="1:12" x14ac:dyDescent="0.35">
      <c r="A69" s="17"/>
      <c r="B69" s="45"/>
      <c r="C69" s="214"/>
      <c r="D69" s="33"/>
      <c r="E69" s="120"/>
      <c r="F69" s="34"/>
      <c r="G69" s="107" t="s">
        <v>256</v>
      </c>
      <c r="H69" s="131">
        <f>SUM(H29:H67)</f>
        <v>40423.939999999995</v>
      </c>
      <c r="L69" s="266"/>
    </row>
    <row r="70" spans="1:12" ht="26.4" x14ac:dyDescent="0.35">
      <c r="A70" s="17"/>
      <c r="B70" s="43">
        <v>2.2999999999999998</v>
      </c>
      <c r="C70" s="214" t="s">
        <v>257</v>
      </c>
      <c r="D70" s="33"/>
      <c r="E70" s="121">
        <f>SUM(E23)</f>
        <v>0.1115</v>
      </c>
      <c r="F70" s="35"/>
      <c r="G70" s="249"/>
      <c r="H70" s="131">
        <f>+H69*E70</f>
        <v>4507.2693099999997</v>
      </c>
      <c r="L70" s="266"/>
    </row>
    <row r="71" spans="1:12" ht="16.5" customHeight="1" x14ac:dyDescent="0.35">
      <c r="A71" s="36"/>
      <c r="B71" s="47"/>
      <c r="C71" s="225" t="s">
        <v>296</v>
      </c>
      <c r="D71" s="173"/>
      <c r="E71" s="173"/>
      <c r="F71" s="173"/>
      <c r="G71" s="226"/>
      <c r="H71" s="136">
        <f>H70+H69</f>
        <v>44931.209309999991</v>
      </c>
      <c r="L71" s="266"/>
    </row>
    <row r="72" spans="1:12" ht="16.5" customHeight="1" x14ac:dyDescent="0.35">
      <c r="A72" s="12"/>
      <c r="B72" s="13"/>
      <c r="C72" s="48"/>
      <c r="D72" s="48"/>
      <c r="E72" s="127"/>
      <c r="F72" s="48"/>
      <c r="G72" s="110"/>
      <c r="H72" s="133"/>
    </row>
    <row r="74" spans="1:12" ht="27.6" x14ac:dyDescent="0.35">
      <c r="A74" s="20" t="s">
        <v>0</v>
      </c>
      <c r="B74" s="21" t="s">
        <v>297</v>
      </c>
      <c r="C74" s="22" t="s">
        <v>298</v>
      </c>
      <c r="D74" s="23"/>
      <c r="E74" s="114" t="s">
        <v>247</v>
      </c>
      <c r="F74" s="257" t="s">
        <v>7</v>
      </c>
      <c r="G74" s="103" t="s">
        <v>248</v>
      </c>
      <c r="H74" s="134" t="s">
        <v>249</v>
      </c>
    </row>
    <row r="75" spans="1:12" x14ac:dyDescent="0.35">
      <c r="A75" s="17"/>
      <c r="B75" s="24"/>
      <c r="C75" s="219"/>
      <c r="D75" s="25"/>
      <c r="E75" s="117"/>
      <c r="F75" s="26"/>
      <c r="G75" s="104"/>
      <c r="H75" s="135"/>
    </row>
    <row r="76" spans="1:12" ht="24.75" customHeight="1" x14ac:dyDescent="0.35">
      <c r="A76" s="17"/>
      <c r="B76" s="27">
        <v>1.01</v>
      </c>
      <c r="C76" s="221" t="s">
        <v>250</v>
      </c>
      <c r="D76" s="222"/>
      <c r="E76" s="118">
        <v>1</v>
      </c>
      <c r="F76" s="28" t="s">
        <v>0</v>
      </c>
      <c r="G76" s="105"/>
      <c r="H76" s="131">
        <v>1209.0999999999999</v>
      </c>
    </row>
    <row r="77" spans="1:12" ht="41.4" customHeight="1" x14ac:dyDescent="0.35">
      <c r="A77" s="17"/>
      <c r="B77" s="27">
        <v>1.02</v>
      </c>
      <c r="C77" s="221" t="s">
        <v>251</v>
      </c>
      <c r="D77" s="222"/>
      <c r="E77" s="118">
        <v>1</v>
      </c>
      <c r="F77" s="28" t="s">
        <v>0</v>
      </c>
      <c r="G77" s="105"/>
      <c r="H77" s="131">
        <v>492.2</v>
      </c>
    </row>
    <row r="78" spans="1:12" ht="42" customHeight="1" x14ac:dyDescent="0.35">
      <c r="A78" s="17"/>
      <c r="B78" s="27">
        <v>1.03</v>
      </c>
      <c r="C78" s="221" t="s">
        <v>252</v>
      </c>
      <c r="D78" s="222"/>
      <c r="E78" s="118">
        <v>1</v>
      </c>
      <c r="F78" s="28" t="s">
        <v>0</v>
      </c>
      <c r="G78" s="105"/>
      <c r="H78" s="131">
        <v>185.11</v>
      </c>
    </row>
    <row r="79" spans="1:12" ht="30" customHeight="1" x14ac:dyDescent="0.35">
      <c r="A79" s="17"/>
      <c r="B79" s="27">
        <v>1.04</v>
      </c>
      <c r="C79" s="221" t="s">
        <v>253</v>
      </c>
      <c r="D79" s="222"/>
      <c r="E79" s="118">
        <v>1</v>
      </c>
      <c r="F79" s="28" t="s">
        <v>0</v>
      </c>
      <c r="G79" s="105"/>
      <c r="H79" s="131" t="s">
        <v>373</v>
      </c>
    </row>
    <row r="80" spans="1:12" ht="40.950000000000003" customHeight="1" x14ac:dyDescent="0.35">
      <c r="A80" s="17"/>
      <c r="B80" s="27">
        <v>1.05</v>
      </c>
      <c r="C80" s="221" t="s">
        <v>254</v>
      </c>
      <c r="D80" s="222"/>
      <c r="E80" s="118">
        <v>1</v>
      </c>
      <c r="F80" s="28" t="s">
        <v>0</v>
      </c>
      <c r="G80" s="105"/>
      <c r="H80" s="131">
        <v>492.2</v>
      </c>
    </row>
    <row r="81" spans="1:8" ht="26.25" customHeight="1" x14ac:dyDescent="0.35">
      <c r="A81" s="17"/>
      <c r="B81" s="27">
        <v>1.06</v>
      </c>
      <c r="C81" s="223" t="s">
        <v>255</v>
      </c>
      <c r="D81" s="224"/>
      <c r="E81" s="119">
        <v>1</v>
      </c>
      <c r="F81" s="30" t="s">
        <v>0</v>
      </c>
      <c r="G81" s="105"/>
      <c r="H81" s="132">
        <v>1230.5</v>
      </c>
    </row>
    <row r="82" spans="1:8" x14ac:dyDescent="0.35">
      <c r="A82" s="17"/>
      <c r="B82" s="32"/>
      <c r="C82" s="214"/>
      <c r="D82" s="33"/>
      <c r="E82" s="120"/>
      <c r="F82" s="34"/>
      <c r="G82" s="107" t="s">
        <v>256</v>
      </c>
      <c r="H82" s="131">
        <f>SUM(H76:H81)</f>
        <v>3609.1099999999997</v>
      </c>
    </row>
    <row r="83" spans="1:8" ht="26.4" x14ac:dyDescent="0.35">
      <c r="A83" s="17"/>
      <c r="B83" s="27">
        <v>1.07</v>
      </c>
      <c r="C83" s="214" t="s">
        <v>257</v>
      </c>
      <c r="D83" s="33"/>
      <c r="E83" s="121">
        <f>SUM(E23)</f>
        <v>0.1115</v>
      </c>
      <c r="F83" s="35"/>
      <c r="G83" s="106" t="s">
        <v>1</v>
      </c>
      <c r="H83" s="131">
        <f>+H82*E83</f>
        <v>402.41576499999996</v>
      </c>
    </row>
    <row r="84" spans="1:8" ht="16.5" customHeight="1" x14ac:dyDescent="0.35">
      <c r="A84" s="36"/>
      <c r="B84" s="37"/>
      <c r="C84" s="225" t="s">
        <v>299</v>
      </c>
      <c r="D84" s="173"/>
      <c r="E84" s="173"/>
      <c r="F84" s="173"/>
      <c r="G84" s="226"/>
      <c r="H84" s="136">
        <f>+H82+H83</f>
        <v>4011.5257649999994</v>
      </c>
    </row>
    <row r="86" spans="1:8" ht="27.6" x14ac:dyDescent="0.35">
      <c r="A86" s="20" t="s">
        <v>0</v>
      </c>
      <c r="B86" s="21" t="s">
        <v>300</v>
      </c>
      <c r="C86" s="22" t="s">
        <v>301</v>
      </c>
      <c r="D86" s="23"/>
      <c r="E86" s="114" t="s">
        <v>247</v>
      </c>
      <c r="F86" s="257" t="s">
        <v>7</v>
      </c>
      <c r="G86" s="103" t="s">
        <v>248</v>
      </c>
      <c r="H86" s="134" t="s">
        <v>249</v>
      </c>
    </row>
    <row r="87" spans="1:8" x14ac:dyDescent="0.35">
      <c r="A87" s="17"/>
      <c r="B87" s="24"/>
      <c r="C87" s="219"/>
      <c r="D87" s="25"/>
      <c r="E87" s="117"/>
      <c r="F87" s="26"/>
      <c r="G87" s="104"/>
      <c r="H87" s="135"/>
    </row>
    <row r="88" spans="1:8" ht="27" customHeight="1" x14ac:dyDescent="0.35">
      <c r="A88" s="17"/>
      <c r="B88" s="27">
        <v>2.0099999999999998</v>
      </c>
      <c r="C88" s="221" t="s">
        <v>250</v>
      </c>
      <c r="D88" s="222"/>
      <c r="E88" s="118">
        <v>1</v>
      </c>
      <c r="F88" s="28" t="s">
        <v>0</v>
      </c>
      <c r="G88" s="105"/>
      <c r="H88" s="131">
        <v>1209.0999999999999</v>
      </c>
    </row>
    <row r="89" spans="1:8" ht="39.6" customHeight="1" x14ac:dyDescent="0.35">
      <c r="A89" s="17"/>
      <c r="B89" s="27">
        <v>2.02</v>
      </c>
      <c r="C89" s="221" t="s">
        <v>251</v>
      </c>
      <c r="D89" s="222"/>
      <c r="E89" s="118">
        <v>1</v>
      </c>
      <c r="F89" s="28" t="s">
        <v>0</v>
      </c>
      <c r="G89" s="105"/>
      <c r="H89" s="131">
        <v>492.2</v>
      </c>
    </row>
    <row r="90" spans="1:8" ht="38.25" customHeight="1" x14ac:dyDescent="0.35">
      <c r="A90" s="17"/>
      <c r="B90" s="27">
        <v>2.0299999999999998</v>
      </c>
      <c r="C90" s="221" t="s">
        <v>252</v>
      </c>
      <c r="D90" s="222"/>
      <c r="E90" s="118">
        <v>1</v>
      </c>
      <c r="F90" s="28" t="s">
        <v>0</v>
      </c>
      <c r="G90" s="105"/>
      <c r="H90" s="131">
        <v>185.11</v>
      </c>
    </row>
    <row r="91" spans="1:8" ht="27" customHeight="1" x14ac:dyDescent="0.35">
      <c r="A91" s="17"/>
      <c r="B91" s="27">
        <v>2.04</v>
      </c>
      <c r="C91" s="221" t="s">
        <v>253</v>
      </c>
      <c r="D91" s="222"/>
      <c r="E91" s="118">
        <v>1</v>
      </c>
      <c r="F91" s="28" t="s">
        <v>0</v>
      </c>
      <c r="G91" s="105"/>
      <c r="H91" s="131" t="s">
        <v>373</v>
      </c>
    </row>
    <row r="92" spans="1:8" ht="41.4" customHeight="1" x14ac:dyDescent="0.35">
      <c r="A92" s="17"/>
      <c r="B92" s="27">
        <v>2.0499999999999998</v>
      </c>
      <c r="C92" s="221" t="s">
        <v>254</v>
      </c>
      <c r="D92" s="222"/>
      <c r="E92" s="118">
        <v>1</v>
      </c>
      <c r="F92" s="28" t="s">
        <v>0</v>
      </c>
      <c r="G92" s="105"/>
      <c r="H92" s="131">
        <v>492.2</v>
      </c>
    </row>
    <row r="93" spans="1:8" ht="33" customHeight="1" x14ac:dyDescent="0.35">
      <c r="A93" s="17"/>
      <c r="B93" s="27">
        <v>2.06</v>
      </c>
      <c r="C93" s="223" t="s">
        <v>255</v>
      </c>
      <c r="D93" s="224"/>
      <c r="E93" s="119">
        <v>1</v>
      </c>
      <c r="F93" s="30" t="s">
        <v>0</v>
      </c>
      <c r="G93" s="105"/>
      <c r="H93" s="132">
        <v>1230.5</v>
      </c>
    </row>
    <row r="94" spans="1:8" x14ac:dyDescent="0.35">
      <c r="A94" s="17"/>
      <c r="B94" s="32"/>
      <c r="C94" s="214"/>
      <c r="D94" s="33"/>
      <c r="E94" s="120"/>
      <c r="F94" s="34"/>
      <c r="G94" s="107" t="s">
        <v>256</v>
      </c>
      <c r="H94" s="131">
        <f>SUM(H88:H93)</f>
        <v>3609.1099999999997</v>
      </c>
    </row>
    <row r="95" spans="1:8" ht="26.4" x14ac:dyDescent="0.35">
      <c r="A95" s="17"/>
      <c r="B95" s="27">
        <v>2.0699999999999998</v>
      </c>
      <c r="C95" s="214" t="s">
        <v>257</v>
      </c>
      <c r="D95" s="33"/>
      <c r="E95" s="121">
        <f>SUM(E23)</f>
        <v>0.1115</v>
      </c>
      <c r="F95" s="35"/>
      <c r="G95" s="106" t="s">
        <v>1</v>
      </c>
      <c r="H95" s="131">
        <f>+H94*E95</f>
        <v>402.41576499999996</v>
      </c>
    </row>
    <row r="96" spans="1:8" ht="16.5" customHeight="1" x14ac:dyDescent="0.35">
      <c r="A96" s="36"/>
      <c r="B96" s="37"/>
      <c r="C96" s="225" t="s">
        <v>302</v>
      </c>
      <c r="D96" s="173"/>
      <c r="E96" s="173"/>
      <c r="F96" s="173"/>
      <c r="G96" s="226"/>
      <c r="H96" s="136">
        <f>+H94+H95</f>
        <v>4011.5257649999994</v>
      </c>
    </row>
    <row r="100" spans="1:8" ht="40.5" customHeight="1" x14ac:dyDescent="0.35">
      <c r="A100" s="258" t="s">
        <v>0</v>
      </c>
      <c r="B100" s="259" t="s">
        <v>303</v>
      </c>
      <c r="C100" s="260" t="s">
        <v>304</v>
      </c>
      <c r="D100" s="171"/>
      <c r="E100" s="114" t="s">
        <v>247</v>
      </c>
      <c r="F100" s="257" t="s">
        <v>7</v>
      </c>
      <c r="G100" s="103" t="s">
        <v>248</v>
      </c>
      <c r="H100" s="134" t="s">
        <v>249</v>
      </c>
    </row>
    <row r="101" spans="1:8" x14ac:dyDescent="0.35">
      <c r="A101" s="17"/>
      <c r="B101" s="11"/>
      <c r="C101" s="219"/>
      <c r="D101" s="42"/>
      <c r="E101" s="117"/>
      <c r="F101" s="26"/>
      <c r="G101" s="104"/>
      <c r="H101" s="135"/>
    </row>
    <row r="102" spans="1:8" x14ac:dyDescent="0.35">
      <c r="A102" s="17"/>
      <c r="B102" s="11"/>
      <c r="C102" s="227" t="s">
        <v>36</v>
      </c>
      <c r="D102" s="228"/>
      <c r="E102" s="124"/>
      <c r="F102" s="18"/>
      <c r="G102" s="96"/>
      <c r="H102" s="135"/>
    </row>
    <row r="103" spans="1:8" ht="58.95" customHeight="1" x14ac:dyDescent="0.35">
      <c r="A103" s="17"/>
      <c r="B103" s="43">
        <v>4.01</v>
      </c>
      <c r="C103" s="221" t="s">
        <v>261</v>
      </c>
      <c r="D103" s="222"/>
      <c r="E103" s="125">
        <v>160</v>
      </c>
      <c r="F103" s="28" t="s">
        <v>3</v>
      </c>
      <c r="G103" s="105"/>
      <c r="H103" s="96">
        <v>1182.3499999999999</v>
      </c>
    </row>
    <row r="104" spans="1:8" ht="66" customHeight="1" x14ac:dyDescent="0.35">
      <c r="A104" s="17"/>
      <c r="B104" s="43">
        <v>4.0199999999999996</v>
      </c>
      <c r="C104" s="221" t="s">
        <v>262</v>
      </c>
      <c r="D104" s="222"/>
      <c r="E104" s="125">
        <v>40</v>
      </c>
      <c r="F104" s="28" t="s">
        <v>2</v>
      </c>
      <c r="G104" s="105"/>
      <c r="H104" s="96">
        <v>1545.08</v>
      </c>
    </row>
    <row r="105" spans="1:8" ht="55.95" customHeight="1" x14ac:dyDescent="0.35">
      <c r="A105" s="17"/>
      <c r="B105" s="43">
        <v>4.03</v>
      </c>
      <c r="C105" s="221" t="s">
        <v>263</v>
      </c>
      <c r="D105" s="222"/>
      <c r="E105" s="125">
        <v>1</v>
      </c>
      <c r="F105" s="28" t="s">
        <v>2</v>
      </c>
      <c r="G105" s="105"/>
      <c r="H105" s="96">
        <v>25.5</v>
      </c>
    </row>
    <row r="106" spans="1:8" ht="15" customHeight="1" x14ac:dyDescent="0.35">
      <c r="A106" s="17"/>
      <c r="B106" s="43"/>
      <c r="C106" s="227" t="s">
        <v>264</v>
      </c>
      <c r="D106" s="228"/>
      <c r="E106" s="125"/>
      <c r="F106" s="29"/>
      <c r="G106" s="105"/>
      <c r="H106" s="96"/>
    </row>
    <row r="107" spans="1:8" ht="54.75" customHeight="1" x14ac:dyDescent="0.35">
      <c r="A107" s="17"/>
      <c r="B107" s="43">
        <v>4.04</v>
      </c>
      <c r="C107" s="221" t="s">
        <v>305</v>
      </c>
      <c r="D107" s="222"/>
      <c r="E107" s="125">
        <v>10</v>
      </c>
      <c r="F107" s="28" t="s">
        <v>63</v>
      </c>
      <c r="G107" s="105"/>
      <c r="H107" s="96">
        <v>2449.23</v>
      </c>
    </row>
    <row r="108" spans="1:8" ht="25.5" customHeight="1" x14ac:dyDescent="0.35">
      <c r="A108" s="17"/>
      <c r="B108" s="43">
        <v>4.05</v>
      </c>
      <c r="C108" s="221" t="s">
        <v>266</v>
      </c>
      <c r="D108" s="222"/>
      <c r="E108" s="125">
        <v>25</v>
      </c>
      <c r="F108" s="28" t="s">
        <v>63</v>
      </c>
      <c r="G108" s="105"/>
      <c r="H108" s="96">
        <v>1199.47</v>
      </c>
    </row>
    <row r="109" spans="1:8" ht="39" customHeight="1" x14ac:dyDescent="0.35">
      <c r="A109" s="17"/>
      <c r="B109" s="43">
        <v>4.0599999999999996</v>
      </c>
      <c r="C109" s="221" t="s">
        <v>267</v>
      </c>
      <c r="D109" s="222"/>
      <c r="E109" s="125">
        <v>1</v>
      </c>
      <c r="F109" s="28" t="s">
        <v>2</v>
      </c>
      <c r="G109" s="105"/>
      <c r="H109" s="96">
        <v>1733.4</v>
      </c>
    </row>
    <row r="110" spans="1:8" ht="56.25" customHeight="1" x14ac:dyDescent="0.35">
      <c r="A110" s="17"/>
      <c r="B110" s="43">
        <v>4.07</v>
      </c>
      <c r="C110" s="221" t="s">
        <v>268</v>
      </c>
      <c r="D110" s="222"/>
      <c r="E110" s="125">
        <v>1</v>
      </c>
      <c r="F110" s="28" t="s">
        <v>0</v>
      </c>
      <c r="G110" s="105"/>
      <c r="H110" s="96" t="s">
        <v>359</v>
      </c>
    </row>
    <row r="111" spans="1:8" ht="56.25" customHeight="1" x14ac:dyDescent="0.35">
      <c r="A111" s="17"/>
      <c r="B111" s="43">
        <v>4.08</v>
      </c>
      <c r="C111" s="229" t="s">
        <v>269</v>
      </c>
      <c r="D111" s="230"/>
      <c r="E111" s="125">
        <v>1</v>
      </c>
      <c r="F111" s="28" t="s">
        <v>8</v>
      </c>
      <c r="G111" s="105"/>
      <c r="H111" s="96">
        <v>9095</v>
      </c>
    </row>
    <row r="112" spans="1:8" ht="39.75" customHeight="1" x14ac:dyDescent="0.35">
      <c r="A112" s="17"/>
      <c r="B112" s="43">
        <v>4.09</v>
      </c>
      <c r="C112" s="221" t="s">
        <v>270</v>
      </c>
      <c r="D112" s="222"/>
      <c r="E112" s="125">
        <v>20</v>
      </c>
      <c r="F112" s="28" t="s">
        <v>63</v>
      </c>
      <c r="G112" s="105"/>
      <c r="H112" s="131">
        <v>6317.28</v>
      </c>
    </row>
    <row r="113" spans="1:8" ht="26.25" customHeight="1" x14ac:dyDescent="0.35">
      <c r="A113" s="17"/>
      <c r="B113" s="43">
        <v>4.0999999999999996</v>
      </c>
      <c r="C113" s="221" t="s">
        <v>271</v>
      </c>
      <c r="D113" s="222"/>
      <c r="E113" s="125">
        <v>25</v>
      </c>
      <c r="F113" s="28" t="s">
        <v>2</v>
      </c>
      <c r="G113" s="105"/>
      <c r="H113" s="131">
        <v>9550.82</v>
      </c>
    </row>
    <row r="114" spans="1:8" ht="40.200000000000003" customHeight="1" x14ac:dyDescent="0.35">
      <c r="A114" s="17"/>
      <c r="B114" s="43">
        <v>4.1100000000000003</v>
      </c>
      <c r="C114" s="221" t="s">
        <v>272</v>
      </c>
      <c r="D114" s="222"/>
      <c r="E114" s="125">
        <v>1</v>
      </c>
      <c r="F114" s="28" t="s">
        <v>0</v>
      </c>
      <c r="G114" s="105"/>
      <c r="H114" s="96" t="s">
        <v>359</v>
      </c>
    </row>
    <row r="115" spans="1:8" ht="26.25" customHeight="1" x14ac:dyDescent="0.35">
      <c r="A115" s="17"/>
      <c r="B115" s="43">
        <v>4.12</v>
      </c>
      <c r="C115" s="221" t="s">
        <v>273</v>
      </c>
      <c r="D115" s="222"/>
      <c r="E115" s="125">
        <v>1</v>
      </c>
      <c r="F115" s="28" t="s">
        <v>0</v>
      </c>
      <c r="G115" s="105"/>
      <c r="H115" s="96" t="s">
        <v>359</v>
      </c>
    </row>
    <row r="116" spans="1:8" ht="68.400000000000006" customHeight="1" x14ac:dyDescent="0.35">
      <c r="A116" s="17"/>
      <c r="B116" s="43">
        <v>4.13</v>
      </c>
      <c r="C116" s="229" t="s">
        <v>274</v>
      </c>
      <c r="D116" s="230"/>
      <c r="E116" s="125">
        <v>1</v>
      </c>
      <c r="F116" s="28" t="s">
        <v>63</v>
      </c>
      <c r="G116" s="105"/>
      <c r="H116" s="96" t="s">
        <v>359</v>
      </c>
    </row>
    <row r="117" spans="1:8" ht="28.5" customHeight="1" x14ac:dyDescent="0.35">
      <c r="A117" s="17"/>
      <c r="B117" s="43">
        <v>4.1399999999999997</v>
      </c>
      <c r="C117" s="229" t="s">
        <v>275</v>
      </c>
      <c r="D117" s="230"/>
      <c r="E117" s="125">
        <v>11</v>
      </c>
      <c r="F117" s="28" t="s">
        <v>3</v>
      </c>
      <c r="G117" s="105"/>
      <c r="H117" s="96">
        <v>1218.73</v>
      </c>
    </row>
    <row r="118" spans="1:8" ht="66.599999999999994" customHeight="1" x14ac:dyDescent="0.35">
      <c r="A118" s="17"/>
      <c r="B118" s="43">
        <v>4.1500000000000004</v>
      </c>
      <c r="C118" s="229" t="s">
        <v>276</v>
      </c>
      <c r="D118" s="230"/>
      <c r="E118" s="125">
        <v>1</v>
      </c>
      <c r="F118" s="28" t="s">
        <v>0</v>
      </c>
      <c r="G118" s="105"/>
      <c r="H118" s="96">
        <v>615.25</v>
      </c>
    </row>
    <row r="119" spans="1:8" ht="105.75" customHeight="1" x14ac:dyDescent="0.35">
      <c r="A119" s="17"/>
      <c r="B119" s="43">
        <v>4.16</v>
      </c>
      <c r="C119" s="229" t="s">
        <v>277</v>
      </c>
      <c r="D119" s="230"/>
      <c r="E119" s="125">
        <v>1</v>
      </c>
      <c r="F119" s="28" t="s">
        <v>0</v>
      </c>
      <c r="G119" s="105"/>
      <c r="H119" s="96" t="s">
        <v>359</v>
      </c>
    </row>
    <row r="120" spans="1:8" ht="12.75" customHeight="1" x14ac:dyDescent="0.35">
      <c r="A120" s="17"/>
      <c r="B120" s="43"/>
      <c r="C120" s="216"/>
      <c r="D120" s="170"/>
      <c r="E120" s="125"/>
      <c r="F120" s="28"/>
      <c r="G120" s="105"/>
      <c r="H120" s="96"/>
    </row>
    <row r="121" spans="1:8" ht="15" customHeight="1" x14ac:dyDescent="0.35">
      <c r="A121" s="17"/>
      <c r="B121" s="43"/>
      <c r="C121" s="217" t="s">
        <v>278</v>
      </c>
      <c r="D121" s="44"/>
      <c r="E121" s="125"/>
      <c r="F121" s="29"/>
      <c r="G121" s="105"/>
      <c r="H121" s="131"/>
    </row>
    <row r="122" spans="1:8" ht="54" customHeight="1" x14ac:dyDescent="0.35">
      <c r="A122" s="17"/>
      <c r="B122" s="43">
        <v>4.17</v>
      </c>
      <c r="C122" s="221" t="s">
        <v>279</v>
      </c>
      <c r="D122" s="222"/>
      <c r="E122" s="125">
        <v>1</v>
      </c>
      <c r="F122" s="28" t="s">
        <v>0</v>
      </c>
      <c r="G122" s="105"/>
      <c r="H122" s="96">
        <v>615.25</v>
      </c>
    </row>
    <row r="123" spans="1:8" ht="53.25" customHeight="1" x14ac:dyDescent="0.35">
      <c r="A123" s="17"/>
      <c r="B123" s="43">
        <v>4.18</v>
      </c>
      <c r="C123" s="229" t="s">
        <v>280</v>
      </c>
      <c r="D123" s="230"/>
      <c r="E123" s="125">
        <v>20</v>
      </c>
      <c r="F123" s="28" t="s">
        <v>63</v>
      </c>
      <c r="G123" s="105"/>
      <c r="H123" s="96">
        <v>959.79</v>
      </c>
    </row>
    <row r="124" spans="1:8" ht="15" customHeight="1" x14ac:dyDescent="0.35">
      <c r="A124" s="17"/>
      <c r="B124" s="43"/>
      <c r="C124" s="217" t="s">
        <v>281</v>
      </c>
      <c r="D124" s="44"/>
      <c r="E124" s="125"/>
      <c r="F124" s="29"/>
      <c r="G124" s="105"/>
      <c r="H124" s="96"/>
    </row>
    <row r="125" spans="1:8" ht="41.25" customHeight="1" x14ac:dyDescent="0.35">
      <c r="A125" s="17"/>
      <c r="B125" s="43">
        <v>4.1900000000000004</v>
      </c>
      <c r="C125" s="229" t="s">
        <v>282</v>
      </c>
      <c r="D125" s="230"/>
      <c r="E125" s="125">
        <v>25</v>
      </c>
      <c r="F125" s="28" t="s">
        <v>3</v>
      </c>
      <c r="G125" s="105"/>
      <c r="H125" s="96">
        <v>481.5</v>
      </c>
    </row>
    <row r="126" spans="1:8" ht="43.95" customHeight="1" x14ac:dyDescent="0.35">
      <c r="A126" s="17"/>
      <c r="B126" s="43">
        <v>4.2</v>
      </c>
      <c r="C126" s="229" t="s">
        <v>283</v>
      </c>
      <c r="D126" s="230"/>
      <c r="E126" s="125">
        <v>25</v>
      </c>
      <c r="F126" s="28" t="s">
        <v>3</v>
      </c>
      <c r="G126" s="105"/>
      <c r="H126" s="96">
        <v>2273.75</v>
      </c>
    </row>
    <row r="127" spans="1:8" ht="15" customHeight="1" x14ac:dyDescent="0.35">
      <c r="A127" s="17"/>
      <c r="B127" s="43"/>
      <c r="C127" s="217" t="s">
        <v>284</v>
      </c>
      <c r="D127" s="44"/>
      <c r="E127" s="125"/>
      <c r="F127" s="29"/>
      <c r="G127" s="105"/>
      <c r="H127" s="96"/>
    </row>
    <row r="128" spans="1:8" ht="30" customHeight="1" x14ac:dyDescent="0.35">
      <c r="A128" s="17"/>
      <c r="B128" s="43">
        <v>4.21</v>
      </c>
      <c r="C128" s="229" t="s">
        <v>285</v>
      </c>
      <c r="D128" s="230"/>
      <c r="E128" s="125">
        <v>1</v>
      </c>
      <c r="F128" s="28" t="s">
        <v>2</v>
      </c>
      <c r="G128" s="105"/>
      <c r="H128" s="96">
        <v>187.2</v>
      </c>
    </row>
    <row r="129" spans="1:8" ht="15" customHeight="1" x14ac:dyDescent="0.35">
      <c r="A129" s="17"/>
      <c r="B129" s="43"/>
      <c r="C129" s="217" t="s">
        <v>286</v>
      </c>
      <c r="D129" s="44"/>
      <c r="E129" s="125"/>
      <c r="F129" s="29"/>
      <c r="G129" s="105"/>
      <c r="H129" s="96"/>
    </row>
    <row r="130" spans="1:8" ht="42" customHeight="1" x14ac:dyDescent="0.35">
      <c r="A130" s="17"/>
      <c r="B130" s="43">
        <v>4.22</v>
      </c>
      <c r="C130" s="221" t="s">
        <v>287</v>
      </c>
      <c r="D130" s="222"/>
      <c r="E130" s="125">
        <v>1</v>
      </c>
      <c r="F130" s="28" t="s">
        <v>0</v>
      </c>
      <c r="G130" s="105"/>
      <c r="H130" s="96">
        <v>8560</v>
      </c>
    </row>
    <row r="131" spans="1:8" ht="31.5" customHeight="1" x14ac:dyDescent="0.35">
      <c r="A131" s="17"/>
      <c r="B131" s="43">
        <v>4.2300000000000004</v>
      </c>
      <c r="C131" s="221" t="s">
        <v>288</v>
      </c>
      <c r="D131" s="222"/>
      <c r="E131" s="125">
        <v>1</v>
      </c>
      <c r="F131" s="28" t="s">
        <v>0</v>
      </c>
      <c r="G131" s="105"/>
      <c r="H131" s="96" t="s">
        <v>373</v>
      </c>
    </row>
    <row r="132" spans="1:8" ht="16.95" customHeight="1" x14ac:dyDescent="0.35">
      <c r="A132" s="17"/>
      <c r="B132" s="43"/>
      <c r="C132" s="217" t="s">
        <v>6</v>
      </c>
      <c r="D132" s="169"/>
      <c r="E132" s="125"/>
      <c r="F132" s="29"/>
      <c r="G132" s="105"/>
      <c r="H132" s="131"/>
    </row>
    <row r="133" spans="1:8" ht="40.5" customHeight="1" x14ac:dyDescent="0.35">
      <c r="A133" s="17"/>
      <c r="B133" s="43">
        <v>4.24</v>
      </c>
      <c r="C133" s="221" t="s">
        <v>289</v>
      </c>
      <c r="D133" s="222"/>
      <c r="E133" s="125">
        <v>25</v>
      </c>
      <c r="F133" s="28" t="s">
        <v>3</v>
      </c>
      <c r="G133" s="105"/>
      <c r="H133" s="96">
        <v>159.43</v>
      </c>
    </row>
    <row r="134" spans="1:8" ht="41.4" customHeight="1" x14ac:dyDescent="0.35">
      <c r="A134" s="17"/>
      <c r="B134" s="43">
        <v>4.25</v>
      </c>
      <c r="C134" s="221" t="s">
        <v>290</v>
      </c>
      <c r="D134" s="222"/>
      <c r="E134" s="125">
        <v>28</v>
      </c>
      <c r="F134" s="28" t="s">
        <v>3</v>
      </c>
      <c r="G134" s="105"/>
      <c r="H134" s="96">
        <v>159.43</v>
      </c>
    </row>
    <row r="135" spans="1:8" ht="39" customHeight="1" x14ac:dyDescent="0.35">
      <c r="A135" s="17"/>
      <c r="B135" s="43">
        <v>4.26</v>
      </c>
      <c r="C135" s="221" t="s">
        <v>291</v>
      </c>
      <c r="D135" s="222"/>
      <c r="E135" s="125">
        <v>5</v>
      </c>
      <c r="F135" s="28" t="s">
        <v>3</v>
      </c>
      <c r="G135" s="105"/>
      <c r="H135" s="96">
        <v>25.25</v>
      </c>
    </row>
    <row r="136" spans="1:8" ht="43.2" customHeight="1" x14ac:dyDescent="0.35">
      <c r="A136" s="17"/>
      <c r="B136" s="43">
        <v>4.2699999999999996</v>
      </c>
      <c r="C136" s="221" t="s">
        <v>292</v>
      </c>
      <c r="D136" s="222"/>
      <c r="E136" s="125">
        <v>10</v>
      </c>
      <c r="F136" s="28" t="s">
        <v>2</v>
      </c>
      <c r="G136" s="105"/>
      <c r="H136" s="96">
        <v>241.82</v>
      </c>
    </row>
    <row r="137" spans="1:8" ht="15" customHeight="1" x14ac:dyDescent="0.35">
      <c r="A137" s="17"/>
      <c r="B137" s="43"/>
      <c r="C137" s="217" t="s">
        <v>293</v>
      </c>
      <c r="D137" s="169"/>
      <c r="E137" s="125"/>
      <c r="F137" s="29"/>
      <c r="G137" s="105"/>
      <c r="H137" s="96"/>
    </row>
    <row r="138" spans="1:8" ht="39" customHeight="1" x14ac:dyDescent="0.35">
      <c r="A138" s="17"/>
      <c r="B138" s="43">
        <v>4.28</v>
      </c>
      <c r="C138" s="221" t="s">
        <v>294</v>
      </c>
      <c r="D138" s="222"/>
      <c r="E138" s="125">
        <v>1</v>
      </c>
      <c r="F138" s="28" t="s">
        <v>0</v>
      </c>
      <c r="G138" s="105"/>
      <c r="H138" s="96">
        <v>165.85</v>
      </c>
    </row>
    <row r="139" spans="1:8" ht="30" customHeight="1" x14ac:dyDescent="0.35">
      <c r="A139" s="17"/>
      <c r="B139" s="43">
        <v>4.29</v>
      </c>
      <c r="C139" s="223" t="s">
        <v>295</v>
      </c>
      <c r="D139" s="224"/>
      <c r="E139" s="126">
        <v>1</v>
      </c>
      <c r="F139" s="30" t="s">
        <v>0</v>
      </c>
      <c r="G139" s="106"/>
      <c r="H139" s="97">
        <v>358.45</v>
      </c>
    </row>
    <row r="140" spans="1:8" x14ac:dyDescent="0.35">
      <c r="A140" s="17"/>
      <c r="B140" s="45"/>
      <c r="C140" s="214"/>
      <c r="D140" s="33"/>
      <c r="E140" s="120"/>
      <c r="F140" s="34"/>
      <c r="G140" s="107" t="s">
        <v>256</v>
      </c>
      <c r="H140" s="131">
        <f>SUM(H101:H139)</f>
        <v>49119.829999999994</v>
      </c>
    </row>
    <row r="141" spans="1:8" ht="26.4" x14ac:dyDescent="0.35">
      <c r="A141" s="17"/>
      <c r="B141" s="43">
        <v>4.3</v>
      </c>
      <c r="C141" s="214" t="s">
        <v>257</v>
      </c>
      <c r="D141" s="33"/>
      <c r="E141" s="121">
        <f>SUM(E23)</f>
        <v>0.1115</v>
      </c>
      <c r="F141" s="35"/>
      <c r="G141" s="106" t="s">
        <v>1</v>
      </c>
      <c r="H141" s="131">
        <f>+H140*E141</f>
        <v>5476.8610449999996</v>
      </c>
    </row>
    <row r="142" spans="1:8" ht="16.5" customHeight="1" x14ac:dyDescent="0.35">
      <c r="A142" s="36"/>
      <c r="B142" s="47"/>
      <c r="C142" s="225" t="s">
        <v>306</v>
      </c>
      <c r="D142" s="173"/>
      <c r="E142" s="173"/>
      <c r="F142" s="173"/>
      <c r="G142" s="226"/>
      <c r="H142" s="136">
        <f>H141+H140</f>
        <v>54596.691044999992</v>
      </c>
    </row>
    <row r="143" spans="1:8" x14ac:dyDescent="0.35">
      <c r="A143" s="12"/>
      <c r="B143" s="13"/>
      <c r="C143" s="48"/>
      <c r="D143" s="48"/>
      <c r="E143" s="127"/>
      <c r="F143" s="48"/>
      <c r="G143" s="110"/>
      <c r="H143" s="133"/>
    </row>
    <row r="144" spans="1:8" x14ac:dyDescent="0.35">
      <c r="A144" s="12"/>
      <c r="B144" s="13"/>
      <c r="C144" s="48"/>
      <c r="D144" s="48"/>
      <c r="E144" s="127"/>
      <c r="F144" s="48"/>
      <c r="G144" s="110"/>
      <c r="H144" s="133"/>
    </row>
    <row r="145" spans="1:8" ht="27.6" x14ac:dyDescent="0.35">
      <c r="A145" s="20" t="s">
        <v>0</v>
      </c>
      <c r="B145" s="21" t="s">
        <v>307</v>
      </c>
      <c r="C145" s="22" t="s">
        <v>308</v>
      </c>
      <c r="D145" s="171"/>
      <c r="E145" s="114" t="s">
        <v>247</v>
      </c>
      <c r="F145" s="257" t="s">
        <v>7</v>
      </c>
      <c r="G145" s="103" t="s">
        <v>248</v>
      </c>
      <c r="H145" s="134" t="s">
        <v>249</v>
      </c>
    </row>
    <row r="146" spans="1:8" x14ac:dyDescent="0.35">
      <c r="A146" s="17"/>
      <c r="B146" s="11"/>
      <c r="C146" s="219"/>
      <c r="D146" s="42"/>
      <c r="E146" s="117"/>
      <c r="F146" s="26"/>
      <c r="G146" s="104"/>
      <c r="H146" s="135"/>
    </row>
    <row r="147" spans="1:8" x14ac:dyDescent="0.35">
      <c r="A147" s="17"/>
      <c r="B147" s="11"/>
      <c r="C147" s="227" t="s">
        <v>36</v>
      </c>
      <c r="D147" s="228"/>
      <c r="E147" s="124"/>
      <c r="F147" s="18"/>
      <c r="G147" s="96"/>
      <c r="H147" s="135"/>
    </row>
    <row r="148" spans="1:8" ht="54.6" customHeight="1" x14ac:dyDescent="0.35">
      <c r="A148" s="17"/>
      <c r="B148" s="43">
        <v>5.01</v>
      </c>
      <c r="C148" s="221" t="s">
        <v>261</v>
      </c>
      <c r="D148" s="222"/>
      <c r="E148" s="125">
        <v>190</v>
      </c>
      <c r="F148" s="28" t="s">
        <v>3</v>
      </c>
      <c r="G148" s="105"/>
      <c r="H148" s="96">
        <v>1402.77</v>
      </c>
    </row>
    <row r="149" spans="1:8" ht="69" customHeight="1" x14ac:dyDescent="0.35">
      <c r="A149" s="17"/>
      <c r="B149" s="43">
        <v>5.0199999999999996</v>
      </c>
      <c r="C149" s="221" t="s">
        <v>262</v>
      </c>
      <c r="D149" s="222"/>
      <c r="E149" s="125">
        <v>55</v>
      </c>
      <c r="F149" s="28" t="s">
        <v>2</v>
      </c>
      <c r="G149" s="105"/>
      <c r="H149" s="96">
        <v>2125.02</v>
      </c>
    </row>
    <row r="150" spans="1:8" ht="52.2" customHeight="1" x14ac:dyDescent="0.35">
      <c r="A150" s="17"/>
      <c r="B150" s="43">
        <v>5.03</v>
      </c>
      <c r="C150" s="221" t="s">
        <v>263</v>
      </c>
      <c r="D150" s="222"/>
      <c r="E150" s="125">
        <v>1</v>
      </c>
      <c r="F150" s="28" t="s">
        <v>2</v>
      </c>
      <c r="G150" s="105"/>
      <c r="H150" s="96">
        <v>25.5</v>
      </c>
    </row>
    <row r="151" spans="1:8" x14ac:dyDescent="0.35">
      <c r="A151" s="17"/>
      <c r="B151" s="43"/>
      <c r="C151" s="227" t="s">
        <v>264</v>
      </c>
      <c r="D151" s="228"/>
      <c r="E151" s="125"/>
      <c r="F151" s="29"/>
      <c r="G151" s="105"/>
      <c r="H151" s="96"/>
    </row>
    <row r="152" spans="1:8" ht="52.8" x14ac:dyDescent="0.35">
      <c r="A152" s="17"/>
      <c r="B152" s="43">
        <v>5.04</v>
      </c>
      <c r="C152" s="221" t="s">
        <v>265</v>
      </c>
      <c r="D152" s="222"/>
      <c r="E152" s="125">
        <v>11</v>
      </c>
      <c r="F152" s="28" t="s">
        <v>63</v>
      </c>
      <c r="G152" s="105"/>
      <c r="H152" s="96">
        <v>2693.19</v>
      </c>
    </row>
    <row r="153" spans="1:8" ht="27.75" customHeight="1" x14ac:dyDescent="0.35">
      <c r="A153" s="17"/>
      <c r="B153" s="43">
        <v>5.05</v>
      </c>
      <c r="C153" s="221" t="s">
        <v>266</v>
      </c>
      <c r="D153" s="222"/>
      <c r="E153" s="125">
        <v>37</v>
      </c>
      <c r="F153" s="28" t="s">
        <v>63</v>
      </c>
      <c r="G153" s="105"/>
      <c r="H153" s="96">
        <v>1776.2</v>
      </c>
    </row>
    <row r="154" spans="1:8" ht="39.6" x14ac:dyDescent="0.35">
      <c r="A154" s="17"/>
      <c r="B154" s="43">
        <v>5.0599999999999996</v>
      </c>
      <c r="C154" s="221" t="s">
        <v>267</v>
      </c>
      <c r="D154" s="222"/>
      <c r="E154" s="125">
        <v>1</v>
      </c>
      <c r="F154" s="28" t="s">
        <v>2</v>
      </c>
      <c r="G154" s="105"/>
      <c r="H154" s="96">
        <v>1733.4</v>
      </c>
    </row>
    <row r="155" spans="1:8" ht="52.8" x14ac:dyDescent="0.35">
      <c r="A155" s="17"/>
      <c r="B155" s="43">
        <v>5.07</v>
      </c>
      <c r="C155" s="221" t="s">
        <v>268</v>
      </c>
      <c r="D155" s="222"/>
      <c r="E155" s="125">
        <v>1</v>
      </c>
      <c r="F155" s="28" t="s">
        <v>0</v>
      </c>
      <c r="G155" s="105"/>
      <c r="H155" s="96" t="s">
        <v>359</v>
      </c>
    </row>
    <row r="156" spans="1:8" ht="56.25" customHeight="1" x14ac:dyDescent="0.35">
      <c r="A156" s="17"/>
      <c r="B156" s="43">
        <v>5.08</v>
      </c>
      <c r="C156" s="229" t="s">
        <v>269</v>
      </c>
      <c r="D156" s="230"/>
      <c r="E156" s="125">
        <v>1.5</v>
      </c>
      <c r="F156" s="28" t="s">
        <v>8</v>
      </c>
      <c r="G156" s="105"/>
      <c r="H156" s="96">
        <v>13642.5</v>
      </c>
    </row>
    <row r="157" spans="1:8" ht="42" customHeight="1" x14ac:dyDescent="0.35">
      <c r="A157" s="17"/>
      <c r="B157" s="43">
        <v>5.09</v>
      </c>
      <c r="C157" s="221" t="s">
        <v>270</v>
      </c>
      <c r="D157" s="222"/>
      <c r="E157" s="125">
        <v>27</v>
      </c>
      <c r="F157" s="28" t="s">
        <v>63</v>
      </c>
      <c r="G157" s="105"/>
      <c r="H157" s="131">
        <v>6317.28</v>
      </c>
    </row>
    <row r="158" spans="1:8" ht="29.25" customHeight="1" x14ac:dyDescent="0.35">
      <c r="A158" s="17"/>
      <c r="B158" s="43">
        <v>5.0999999999999996</v>
      </c>
      <c r="C158" s="221" t="s">
        <v>271</v>
      </c>
      <c r="D158" s="222"/>
      <c r="E158" s="125">
        <v>37</v>
      </c>
      <c r="F158" s="28" t="s">
        <v>2</v>
      </c>
      <c r="G158" s="105"/>
      <c r="H158" s="131">
        <v>9550.82</v>
      </c>
    </row>
    <row r="159" spans="1:8" ht="39.6" x14ac:dyDescent="0.35">
      <c r="A159" s="17"/>
      <c r="B159" s="43">
        <v>5.1100000000000003</v>
      </c>
      <c r="C159" s="221" t="s">
        <v>272</v>
      </c>
      <c r="D159" s="222"/>
      <c r="E159" s="125">
        <v>1</v>
      </c>
      <c r="F159" s="28" t="s">
        <v>0</v>
      </c>
      <c r="G159" s="105"/>
      <c r="H159" s="96" t="s">
        <v>359</v>
      </c>
    </row>
    <row r="160" spans="1:8" ht="27" customHeight="1" x14ac:dyDescent="0.35">
      <c r="A160" s="17"/>
      <c r="B160" s="43">
        <v>5.12</v>
      </c>
      <c r="C160" s="221" t="s">
        <v>273</v>
      </c>
      <c r="D160" s="222"/>
      <c r="E160" s="125">
        <v>1</v>
      </c>
      <c r="F160" s="28" t="s">
        <v>0</v>
      </c>
      <c r="G160" s="105"/>
      <c r="H160" s="96" t="s">
        <v>359</v>
      </c>
    </row>
    <row r="161" spans="1:8" ht="66" x14ac:dyDescent="0.35">
      <c r="A161" s="17"/>
      <c r="B161" s="43">
        <v>5.13</v>
      </c>
      <c r="C161" s="229" t="s">
        <v>274</v>
      </c>
      <c r="D161" s="230"/>
      <c r="E161" s="125">
        <v>1</v>
      </c>
      <c r="F161" s="28" t="s">
        <v>63</v>
      </c>
      <c r="G161" s="105"/>
      <c r="H161" s="96" t="s">
        <v>359</v>
      </c>
    </row>
    <row r="162" spans="1:8" ht="31.5" customHeight="1" x14ac:dyDescent="0.35">
      <c r="A162" s="17"/>
      <c r="B162" s="43">
        <v>5.14</v>
      </c>
      <c r="C162" s="229" t="s">
        <v>275</v>
      </c>
      <c r="D162" s="230"/>
      <c r="E162" s="125">
        <v>10</v>
      </c>
      <c r="F162" s="28" t="s">
        <v>3</v>
      </c>
      <c r="G162" s="105"/>
      <c r="H162" s="96">
        <v>1107.45</v>
      </c>
    </row>
    <row r="163" spans="1:8" ht="66" x14ac:dyDescent="0.35">
      <c r="A163" s="17"/>
      <c r="B163" s="43">
        <v>5.15</v>
      </c>
      <c r="C163" s="229" t="s">
        <v>276</v>
      </c>
      <c r="D163" s="230"/>
      <c r="E163" s="125">
        <v>1</v>
      </c>
      <c r="F163" s="28" t="s">
        <v>0</v>
      </c>
      <c r="G163" s="105"/>
      <c r="H163" s="96">
        <v>615.25</v>
      </c>
    </row>
    <row r="164" spans="1:8" ht="105.6" x14ac:dyDescent="0.35">
      <c r="A164" s="17"/>
      <c r="B164" s="43">
        <v>5.16</v>
      </c>
      <c r="C164" s="229" t="s">
        <v>277</v>
      </c>
      <c r="D164" s="230"/>
      <c r="E164" s="125">
        <v>1</v>
      </c>
      <c r="F164" s="28" t="s">
        <v>0</v>
      </c>
      <c r="G164" s="105"/>
      <c r="H164" s="96" t="s">
        <v>359</v>
      </c>
    </row>
    <row r="165" spans="1:8" ht="7.5" customHeight="1" x14ac:dyDescent="0.35">
      <c r="A165" s="17"/>
      <c r="B165" s="43"/>
      <c r="C165" s="216"/>
      <c r="D165" s="170"/>
      <c r="E165" s="125"/>
      <c r="F165" s="28"/>
      <c r="G165" s="105"/>
      <c r="H165" s="96"/>
    </row>
    <row r="166" spans="1:8" x14ac:dyDescent="0.35">
      <c r="A166" s="17"/>
      <c r="B166" s="43"/>
      <c r="C166" s="217" t="s">
        <v>278</v>
      </c>
      <c r="D166" s="44"/>
      <c r="E166" s="125"/>
      <c r="F166" s="29"/>
      <c r="G166" s="105"/>
      <c r="H166" s="131"/>
    </row>
    <row r="167" spans="1:8" ht="51.75" customHeight="1" x14ac:dyDescent="0.35">
      <c r="A167" s="17"/>
      <c r="B167" s="43">
        <v>5.17</v>
      </c>
      <c r="C167" s="221" t="s">
        <v>279</v>
      </c>
      <c r="D167" s="222"/>
      <c r="E167" s="125">
        <v>1</v>
      </c>
      <c r="F167" s="28" t="s">
        <v>0</v>
      </c>
      <c r="G167" s="105"/>
      <c r="H167" s="96">
        <v>615.25</v>
      </c>
    </row>
    <row r="168" spans="1:8" ht="54" customHeight="1" x14ac:dyDescent="0.35">
      <c r="A168" s="17"/>
      <c r="B168" s="43">
        <v>5.18</v>
      </c>
      <c r="C168" s="229" t="s">
        <v>280</v>
      </c>
      <c r="D168" s="230"/>
      <c r="E168" s="125">
        <v>18</v>
      </c>
      <c r="F168" s="28" t="s">
        <v>63</v>
      </c>
      <c r="G168" s="105"/>
      <c r="H168" s="96">
        <v>863.49</v>
      </c>
    </row>
    <row r="169" spans="1:8" x14ac:dyDescent="0.35">
      <c r="A169" s="17"/>
      <c r="B169" s="43"/>
      <c r="C169" s="217" t="s">
        <v>281</v>
      </c>
      <c r="D169" s="44"/>
      <c r="E169" s="125"/>
      <c r="F169" s="29"/>
      <c r="G169" s="105"/>
      <c r="H169" s="96"/>
    </row>
    <row r="170" spans="1:8" ht="39.6" x14ac:dyDescent="0.35">
      <c r="A170" s="17"/>
      <c r="B170" s="43">
        <v>5.19</v>
      </c>
      <c r="C170" s="229" t="s">
        <v>282</v>
      </c>
      <c r="D170" s="230"/>
      <c r="E170" s="125">
        <v>44</v>
      </c>
      <c r="F170" s="28" t="s">
        <v>3</v>
      </c>
      <c r="G170" s="105"/>
      <c r="H170" s="96">
        <v>847.44</v>
      </c>
    </row>
    <row r="171" spans="1:8" ht="39.6" x14ac:dyDescent="0.35">
      <c r="A171" s="17"/>
      <c r="B171" s="43">
        <v>5.2</v>
      </c>
      <c r="C171" s="229" t="s">
        <v>283</v>
      </c>
      <c r="D171" s="230"/>
      <c r="E171" s="125">
        <v>44</v>
      </c>
      <c r="F171" s="28" t="s">
        <v>3</v>
      </c>
      <c r="G171" s="105"/>
      <c r="H171" s="96">
        <v>4001.8</v>
      </c>
    </row>
    <row r="172" spans="1:8" x14ac:dyDescent="0.35">
      <c r="A172" s="17"/>
      <c r="B172" s="43"/>
      <c r="C172" s="217" t="s">
        <v>284</v>
      </c>
      <c r="D172" s="44"/>
      <c r="E172" s="125"/>
      <c r="F172" s="29"/>
      <c r="G172" s="105"/>
      <c r="H172" s="96"/>
    </row>
    <row r="173" spans="1:8" ht="31.5" customHeight="1" x14ac:dyDescent="0.35">
      <c r="A173" s="17"/>
      <c r="B173" s="43">
        <v>5.21</v>
      </c>
      <c r="C173" s="229" t="s">
        <v>285</v>
      </c>
      <c r="D173" s="230"/>
      <c r="E173" s="125">
        <v>1</v>
      </c>
      <c r="F173" s="28" t="s">
        <v>2</v>
      </c>
      <c r="G173" s="105"/>
      <c r="H173" s="96">
        <v>187.2</v>
      </c>
    </row>
    <row r="174" spans="1:8" x14ac:dyDescent="0.35">
      <c r="A174" s="17"/>
      <c r="B174" s="43"/>
      <c r="C174" s="217" t="s">
        <v>286</v>
      </c>
      <c r="D174" s="44"/>
      <c r="E174" s="125"/>
      <c r="F174" s="29"/>
      <c r="G174" s="105"/>
      <c r="H174" s="96"/>
    </row>
    <row r="175" spans="1:8" ht="39.6" x14ac:dyDescent="0.35">
      <c r="A175" s="17"/>
      <c r="B175" s="43">
        <v>5.22</v>
      </c>
      <c r="C175" s="221" t="s">
        <v>287</v>
      </c>
      <c r="D175" s="222"/>
      <c r="E175" s="125">
        <v>1</v>
      </c>
      <c r="F175" s="28" t="s">
        <v>0</v>
      </c>
      <c r="G175" s="105"/>
      <c r="H175" s="96">
        <v>8560</v>
      </c>
    </row>
    <row r="176" spans="1:8" ht="26.4" x14ac:dyDescent="0.35">
      <c r="A176" s="17"/>
      <c r="B176" s="43">
        <v>5.23</v>
      </c>
      <c r="C176" s="221" t="s">
        <v>288</v>
      </c>
      <c r="D176" s="222"/>
      <c r="E176" s="125">
        <v>1</v>
      </c>
      <c r="F176" s="28" t="s">
        <v>0</v>
      </c>
      <c r="G176" s="105"/>
      <c r="H176" s="96" t="s">
        <v>373</v>
      </c>
    </row>
    <row r="177" spans="1:8" x14ac:dyDescent="0.35">
      <c r="A177" s="17"/>
      <c r="B177" s="43"/>
      <c r="C177" s="217" t="s">
        <v>6</v>
      </c>
      <c r="D177" s="169"/>
      <c r="E177" s="125"/>
      <c r="F177" s="29"/>
      <c r="G177" s="105"/>
      <c r="H177" s="131"/>
    </row>
    <row r="178" spans="1:8" ht="42.75" customHeight="1" x14ac:dyDescent="0.35">
      <c r="A178" s="17"/>
      <c r="B178" s="43">
        <v>5.24</v>
      </c>
      <c r="C178" s="221" t="s">
        <v>289</v>
      </c>
      <c r="D178" s="222"/>
      <c r="E178" s="125">
        <v>43</v>
      </c>
      <c r="F178" s="28" t="s">
        <v>3</v>
      </c>
      <c r="G178" s="105"/>
      <c r="H178" s="96">
        <v>209.93</v>
      </c>
    </row>
    <row r="179" spans="1:8" ht="41.25" customHeight="1" x14ac:dyDescent="0.35">
      <c r="A179" s="17"/>
      <c r="B179" s="43">
        <v>5.25</v>
      </c>
      <c r="C179" s="221" t="s">
        <v>290</v>
      </c>
      <c r="D179" s="222"/>
      <c r="E179" s="125">
        <v>28</v>
      </c>
      <c r="F179" s="28" t="s">
        <v>3</v>
      </c>
      <c r="G179" s="105"/>
      <c r="H179" s="96">
        <v>159.43</v>
      </c>
    </row>
    <row r="180" spans="1:8" ht="39.75" customHeight="1" x14ac:dyDescent="0.35">
      <c r="A180" s="17"/>
      <c r="B180" s="43">
        <v>5.26</v>
      </c>
      <c r="C180" s="221" t="s">
        <v>291</v>
      </c>
      <c r="D180" s="222"/>
      <c r="E180" s="125">
        <v>5</v>
      </c>
      <c r="F180" s="28" t="s">
        <v>3</v>
      </c>
      <c r="G180" s="105"/>
      <c r="H180" s="96">
        <v>25.25</v>
      </c>
    </row>
    <row r="181" spans="1:8" ht="39" customHeight="1" x14ac:dyDescent="0.35">
      <c r="A181" s="17"/>
      <c r="B181" s="43">
        <v>5.27</v>
      </c>
      <c r="C181" s="221" t="s">
        <v>292</v>
      </c>
      <c r="D181" s="222"/>
      <c r="E181" s="125">
        <v>10</v>
      </c>
      <c r="F181" s="28" t="s">
        <v>2</v>
      </c>
      <c r="G181" s="105"/>
      <c r="H181" s="96">
        <v>241.82</v>
      </c>
    </row>
    <row r="182" spans="1:8" x14ac:dyDescent="0.35">
      <c r="A182" s="17"/>
      <c r="B182" s="43"/>
      <c r="C182" s="217" t="s">
        <v>293</v>
      </c>
      <c r="D182" s="169"/>
      <c r="E182" s="125"/>
      <c r="F182" s="29"/>
      <c r="G182" s="105"/>
      <c r="H182" s="96"/>
    </row>
    <row r="183" spans="1:8" ht="39.75" customHeight="1" x14ac:dyDescent="0.35">
      <c r="A183" s="17"/>
      <c r="B183" s="43">
        <v>5.28</v>
      </c>
      <c r="C183" s="221" t="s">
        <v>294</v>
      </c>
      <c r="D183" s="222"/>
      <c r="E183" s="125">
        <v>1</v>
      </c>
      <c r="F183" s="28" t="s">
        <v>0</v>
      </c>
      <c r="G183" s="105"/>
      <c r="H183" s="96">
        <v>165.85</v>
      </c>
    </row>
    <row r="184" spans="1:8" ht="28.5" customHeight="1" x14ac:dyDescent="0.35">
      <c r="A184" s="17"/>
      <c r="B184" s="43">
        <v>5.29</v>
      </c>
      <c r="C184" s="223" t="s">
        <v>295</v>
      </c>
      <c r="D184" s="224"/>
      <c r="E184" s="125">
        <v>1</v>
      </c>
      <c r="F184" s="30" t="s">
        <v>0</v>
      </c>
      <c r="G184" s="106"/>
      <c r="H184" s="97">
        <v>358.45</v>
      </c>
    </row>
    <row r="185" spans="1:8" x14ac:dyDescent="0.35">
      <c r="A185" s="17"/>
      <c r="B185" s="45"/>
      <c r="C185" s="214"/>
      <c r="D185" s="33"/>
      <c r="E185" s="120"/>
      <c r="F185" s="34"/>
      <c r="G185" s="107" t="s">
        <v>256</v>
      </c>
      <c r="H185" s="131">
        <f>SUM(H146:H184)</f>
        <v>57225.289999999994</v>
      </c>
    </row>
    <row r="186" spans="1:8" ht="26.4" x14ac:dyDescent="0.35">
      <c r="A186" s="17"/>
      <c r="B186" s="43">
        <v>5.3</v>
      </c>
      <c r="C186" s="214" t="s">
        <v>257</v>
      </c>
      <c r="D186" s="33"/>
      <c r="E186" s="121">
        <f>SUM(E23)</f>
        <v>0.1115</v>
      </c>
      <c r="F186" s="35"/>
      <c r="G186" s="106" t="s">
        <v>1</v>
      </c>
      <c r="H186" s="131">
        <f>+H185*E186</f>
        <v>6380.6198349999995</v>
      </c>
    </row>
    <row r="187" spans="1:8" ht="16.5" customHeight="1" x14ac:dyDescent="0.35">
      <c r="A187" s="36"/>
      <c r="B187" s="47"/>
      <c r="C187" s="225" t="s">
        <v>309</v>
      </c>
      <c r="D187" s="173"/>
      <c r="E187" s="173"/>
      <c r="F187" s="173"/>
      <c r="G187" s="226"/>
      <c r="H187" s="136">
        <f>H186+H185</f>
        <v>63605.909834999991</v>
      </c>
    </row>
    <row r="188" spans="1:8" x14ac:dyDescent="0.35">
      <c r="A188" s="12"/>
      <c r="B188" s="13"/>
      <c r="C188" s="48"/>
      <c r="D188" s="48"/>
      <c r="E188" s="127"/>
      <c r="F188" s="48"/>
      <c r="G188" s="110"/>
      <c r="H188" s="133"/>
    </row>
    <row r="189" spans="1:8" x14ac:dyDescent="0.35">
      <c r="A189" s="17"/>
      <c r="B189" s="45"/>
      <c r="C189" s="214"/>
      <c r="D189" s="33"/>
      <c r="E189" s="128"/>
      <c r="F189" s="49"/>
      <c r="G189" s="111"/>
      <c r="H189" s="139"/>
    </row>
    <row r="190" spans="1:8" ht="27" customHeight="1" x14ac:dyDescent="0.35">
      <c r="A190" s="20" t="s">
        <v>0</v>
      </c>
      <c r="B190" s="21" t="s">
        <v>310</v>
      </c>
      <c r="C190" s="22" t="s">
        <v>311</v>
      </c>
      <c r="D190" s="23"/>
      <c r="E190" s="114" t="s">
        <v>247</v>
      </c>
      <c r="F190" s="257" t="s">
        <v>7</v>
      </c>
      <c r="G190" s="103" t="s">
        <v>248</v>
      </c>
      <c r="H190" s="134" t="s">
        <v>249</v>
      </c>
    </row>
    <row r="191" spans="1:8" ht="15" customHeight="1" x14ac:dyDescent="0.35">
      <c r="A191" s="17"/>
      <c r="B191" s="13"/>
      <c r="C191" s="50"/>
      <c r="D191" s="48"/>
      <c r="E191" s="127"/>
      <c r="F191" s="48"/>
      <c r="G191" s="112"/>
      <c r="H191" s="131"/>
    </row>
    <row r="192" spans="1:8" ht="26.4" x14ac:dyDescent="0.35">
      <c r="A192" s="17"/>
      <c r="B192" s="27">
        <v>1.01</v>
      </c>
      <c r="C192" s="221" t="s">
        <v>250</v>
      </c>
      <c r="D192" s="222"/>
      <c r="E192" s="118">
        <v>1</v>
      </c>
      <c r="F192" s="28" t="s">
        <v>0</v>
      </c>
      <c r="G192" s="105"/>
      <c r="H192" s="131">
        <v>1514.05</v>
      </c>
    </row>
    <row r="193" spans="1:8" ht="39.6" x14ac:dyDescent="0.35">
      <c r="A193" s="17"/>
      <c r="B193" s="27">
        <v>1.02</v>
      </c>
      <c r="C193" s="221" t="s">
        <v>251</v>
      </c>
      <c r="D193" s="222"/>
      <c r="E193" s="118">
        <v>1</v>
      </c>
      <c r="F193" s="28" t="s">
        <v>0</v>
      </c>
      <c r="G193" s="105"/>
      <c r="H193" s="131">
        <v>492.2</v>
      </c>
    </row>
    <row r="194" spans="1:8" ht="41.25" customHeight="1" x14ac:dyDescent="0.35">
      <c r="A194" s="17"/>
      <c r="B194" s="27">
        <v>1.03</v>
      </c>
      <c r="C194" s="221" t="s">
        <v>252</v>
      </c>
      <c r="D194" s="222"/>
      <c r="E194" s="118">
        <v>1</v>
      </c>
      <c r="F194" s="28" t="s">
        <v>0</v>
      </c>
      <c r="G194" s="105"/>
      <c r="H194" s="131">
        <v>185.11</v>
      </c>
    </row>
    <row r="195" spans="1:8" ht="30" customHeight="1" x14ac:dyDescent="0.35">
      <c r="A195" s="17"/>
      <c r="B195" s="27">
        <v>1.04</v>
      </c>
      <c r="C195" s="221" t="s">
        <v>253</v>
      </c>
      <c r="D195" s="222"/>
      <c r="E195" s="118">
        <v>1</v>
      </c>
      <c r="F195" s="28" t="s">
        <v>0</v>
      </c>
      <c r="G195" s="105"/>
      <c r="H195" s="131" t="s">
        <v>373</v>
      </c>
    </row>
    <row r="196" spans="1:8" ht="39.6" x14ac:dyDescent="0.35">
      <c r="A196" s="17"/>
      <c r="B196" s="27">
        <v>1.05</v>
      </c>
      <c r="C196" s="221" t="s">
        <v>254</v>
      </c>
      <c r="D196" s="222"/>
      <c r="E196" s="118">
        <v>1</v>
      </c>
      <c r="F196" s="28" t="s">
        <v>0</v>
      </c>
      <c r="G196" s="105"/>
      <c r="H196" s="131">
        <v>492.2</v>
      </c>
    </row>
    <row r="197" spans="1:8" ht="27" customHeight="1" x14ac:dyDescent="0.35">
      <c r="A197" s="17"/>
      <c r="B197" s="27">
        <v>1.06</v>
      </c>
      <c r="C197" s="223" t="s">
        <v>255</v>
      </c>
      <c r="D197" s="224"/>
      <c r="E197" s="118">
        <v>1</v>
      </c>
      <c r="F197" s="30" t="s">
        <v>0</v>
      </c>
      <c r="G197" s="105"/>
      <c r="H197" s="132">
        <v>1230.5</v>
      </c>
    </row>
    <row r="198" spans="1:8" x14ac:dyDescent="0.35">
      <c r="A198" s="17"/>
      <c r="B198" s="32"/>
      <c r="C198" s="214"/>
      <c r="D198" s="33"/>
      <c r="E198" s="120"/>
      <c r="F198" s="34"/>
      <c r="G198" s="107" t="s">
        <v>256</v>
      </c>
      <c r="H198" s="131">
        <f>SUM(H190:H197)</f>
        <v>3914.06</v>
      </c>
    </row>
    <row r="199" spans="1:8" ht="26.4" x14ac:dyDescent="0.35">
      <c r="A199" s="17"/>
      <c r="B199" s="27">
        <v>1.07</v>
      </c>
      <c r="C199" s="214" t="s">
        <v>257</v>
      </c>
      <c r="D199" s="33"/>
      <c r="E199" s="121">
        <f>SUM(E23)</f>
        <v>0.1115</v>
      </c>
      <c r="F199" s="35"/>
      <c r="G199" s="106" t="s">
        <v>1</v>
      </c>
      <c r="H199" s="131">
        <f>+H198*E199</f>
        <v>436.41768999999999</v>
      </c>
    </row>
    <row r="200" spans="1:8" ht="16.5" customHeight="1" x14ac:dyDescent="0.35">
      <c r="A200" s="36"/>
      <c r="B200" s="37"/>
      <c r="C200" s="225" t="s">
        <v>312</v>
      </c>
      <c r="D200" s="173"/>
      <c r="E200" s="173"/>
      <c r="F200" s="173"/>
      <c r="G200" s="226"/>
      <c r="H200" s="136">
        <f>+H198+H199</f>
        <v>4350.4776899999997</v>
      </c>
    </row>
    <row r="201" spans="1:8" ht="16.2" x14ac:dyDescent="0.35">
      <c r="A201" s="12"/>
      <c r="B201" s="51"/>
      <c r="C201" s="48"/>
      <c r="D201" s="48"/>
      <c r="E201" s="127"/>
      <c r="F201" s="48"/>
      <c r="G201" s="110"/>
      <c r="H201" s="133"/>
    </row>
    <row r="204" spans="1:8" ht="39" customHeight="1" x14ac:dyDescent="0.35">
      <c r="A204" s="258" t="s">
        <v>0</v>
      </c>
      <c r="B204" s="259" t="s">
        <v>313</v>
      </c>
      <c r="C204" s="22" t="s">
        <v>314</v>
      </c>
      <c r="D204" s="171"/>
      <c r="E204" s="114" t="s">
        <v>247</v>
      </c>
      <c r="F204" s="257" t="s">
        <v>7</v>
      </c>
      <c r="G204" s="103" t="s">
        <v>248</v>
      </c>
      <c r="H204" s="134" t="s">
        <v>249</v>
      </c>
    </row>
    <row r="205" spans="1:8" x14ac:dyDescent="0.35">
      <c r="A205" s="17"/>
      <c r="B205" s="11"/>
      <c r="C205" s="219"/>
      <c r="D205" s="42"/>
      <c r="E205" s="117"/>
      <c r="F205" s="26"/>
      <c r="G205" s="104"/>
      <c r="H205" s="135"/>
    </row>
    <row r="206" spans="1:8" x14ac:dyDescent="0.35">
      <c r="A206" s="17"/>
      <c r="B206" s="11"/>
      <c r="C206" s="227" t="s">
        <v>36</v>
      </c>
      <c r="D206" s="228"/>
      <c r="E206" s="124"/>
      <c r="F206" s="18"/>
      <c r="G206" s="96"/>
      <c r="H206" s="135"/>
    </row>
    <row r="207" spans="1:8" ht="52.8" x14ac:dyDescent="0.35">
      <c r="A207" s="17"/>
      <c r="B207" s="43">
        <v>3.01</v>
      </c>
      <c r="C207" s="221" t="s">
        <v>261</v>
      </c>
      <c r="D207" s="222"/>
      <c r="E207" s="125">
        <v>190</v>
      </c>
      <c r="F207" s="28" t="s">
        <v>3</v>
      </c>
      <c r="G207" s="105"/>
      <c r="H207" s="96">
        <v>1402.77</v>
      </c>
    </row>
    <row r="208" spans="1:8" ht="66" x14ac:dyDescent="0.35">
      <c r="A208" s="17"/>
      <c r="B208" s="43">
        <v>3.02</v>
      </c>
      <c r="C208" s="221" t="s">
        <v>262</v>
      </c>
      <c r="D208" s="222"/>
      <c r="E208" s="125">
        <v>55</v>
      </c>
      <c r="F208" s="28" t="s">
        <v>2</v>
      </c>
      <c r="G208" s="105"/>
      <c r="H208" s="96">
        <v>2125.02</v>
      </c>
    </row>
    <row r="209" spans="1:8" ht="52.8" x14ac:dyDescent="0.35">
      <c r="A209" s="17"/>
      <c r="B209" s="43">
        <v>3.03</v>
      </c>
      <c r="C209" s="221" t="s">
        <v>263</v>
      </c>
      <c r="D209" s="222"/>
      <c r="E209" s="125">
        <v>1</v>
      </c>
      <c r="F209" s="28" t="s">
        <v>2</v>
      </c>
      <c r="G209" s="105"/>
      <c r="H209" s="96">
        <v>25.5</v>
      </c>
    </row>
    <row r="210" spans="1:8" ht="15" customHeight="1" x14ac:dyDescent="0.35">
      <c r="A210" s="17"/>
      <c r="B210" s="43"/>
      <c r="C210" s="227" t="s">
        <v>264</v>
      </c>
      <c r="D210" s="228"/>
      <c r="E210" s="125"/>
      <c r="F210" s="29"/>
      <c r="G210" s="105"/>
      <c r="H210" s="96"/>
    </row>
    <row r="211" spans="1:8" ht="54.75" customHeight="1" x14ac:dyDescent="0.35">
      <c r="A211" s="17"/>
      <c r="B211" s="43">
        <v>3.04</v>
      </c>
      <c r="C211" s="221" t="s">
        <v>265</v>
      </c>
      <c r="D211" s="222"/>
      <c r="E211" s="125">
        <v>14</v>
      </c>
      <c r="F211" s="28" t="s">
        <v>63</v>
      </c>
      <c r="G211" s="105"/>
      <c r="H211" s="96">
        <v>3428.28</v>
      </c>
    </row>
    <row r="212" spans="1:8" ht="27" customHeight="1" x14ac:dyDescent="0.35">
      <c r="A212" s="17"/>
      <c r="B212" s="43">
        <v>3.05</v>
      </c>
      <c r="C212" s="221" t="s">
        <v>266</v>
      </c>
      <c r="D212" s="222"/>
      <c r="E212" s="125">
        <v>30</v>
      </c>
      <c r="F212" s="28" t="s">
        <v>63</v>
      </c>
      <c r="G212" s="105"/>
      <c r="H212" s="96">
        <v>1440.22</v>
      </c>
    </row>
    <row r="213" spans="1:8" ht="39.6" x14ac:dyDescent="0.35">
      <c r="A213" s="17"/>
      <c r="B213" s="43">
        <v>3.06</v>
      </c>
      <c r="C213" s="221" t="s">
        <v>267</v>
      </c>
      <c r="D213" s="222"/>
      <c r="E213" s="125">
        <v>1</v>
      </c>
      <c r="F213" s="28" t="s">
        <v>2</v>
      </c>
      <c r="G213" s="105"/>
      <c r="H213" s="96">
        <v>2070.4499999999998</v>
      </c>
    </row>
    <row r="214" spans="1:8" ht="55.5" customHeight="1" x14ac:dyDescent="0.35">
      <c r="A214" s="17"/>
      <c r="B214" s="43">
        <v>3.07</v>
      </c>
      <c r="C214" s="221" t="s">
        <v>268</v>
      </c>
      <c r="D214" s="222"/>
      <c r="E214" s="125">
        <v>1</v>
      </c>
      <c r="F214" s="28" t="s">
        <v>0</v>
      </c>
      <c r="G214" s="105"/>
      <c r="H214" s="96" t="s">
        <v>359</v>
      </c>
    </row>
    <row r="215" spans="1:8" ht="51" customHeight="1" x14ac:dyDescent="0.35">
      <c r="A215" s="17"/>
      <c r="B215" s="43">
        <v>3.08</v>
      </c>
      <c r="C215" s="229" t="s">
        <v>269</v>
      </c>
      <c r="D215" s="230"/>
      <c r="E215" s="125">
        <v>1.2</v>
      </c>
      <c r="F215" s="28" t="s">
        <v>8</v>
      </c>
      <c r="G215" s="105"/>
      <c r="H215" s="96">
        <v>10914</v>
      </c>
    </row>
    <row r="216" spans="1:8" ht="41.25" customHeight="1" x14ac:dyDescent="0.35">
      <c r="A216" s="17"/>
      <c r="B216" s="43">
        <v>3.09</v>
      </c>
      <c r="C216" s="221" t="s">
        <v>270</v>
      </c>
      <c r="D216" s="222"/>
      <c r="E216" s="125">
        <v>22</v>
      </c>
      <c r="F216" s="28" t="s">
        <v>63</v>
      </c>
      <c r="G216" s="105"/>
      <c r="H216" s="131">
        <v>7896.6</v>
      </c>
    </row>
    <row r="217" spans="1:8" ht="27" customHeight="1" x14ac:dyDescent="0.35">
      <c r="A217" s="17"/>
      <c r="B217" s="43">
        <v>3.1</v>
      </c>
      <c r="C217" s="221" t="s">
        <v>271</v>
      </c>
      <c r="D217" s="222"/>
      <c r="E217" s="125">
        <v>30</v>
      </c>
      <c r="F217" s="28" t="s">
        <v>2</v>
      </c>
      <c r="G217" s="105"/>
      <c r="H217" s="131">
        <v>11256.4</v>
      </c>
    </row>
    <row r="218" spans="1:8" ht="39.6" x14ac:dyDescent="0.35">
      <c r="A218" s="17"/>
      <c r="B218" s="43">
        <v>3.11</v>
      </c>
      <c r="C218" s="221" t="s">
        <v>272</v>
      </c>
      <c r="D218" s="222"/>
      <c r="E218" s="125">
        <v>1</v>
      </c>
      <c r="F218" s="28" t="s">
        <v>0</v>
      </c>
      <c r="G218" s="105"/>
      <c r="H218" s="96" t="s">
        <v>359</v>
      </c>
    </row>
    <row r="219" spans="1:8" ht="27.75" customHeight="1" x14ac:dyDescent="0.35">
      <c r="A219" s="17"/>
      <c r="B219" s="43">
        <v>3.12</v>
      </c>
      <c r="C219" s="221" t="s">
        <v>273</v>
      </c>
      <c r="D219" s="222"/>
      <c r="E219" s="125">
        <v>1</v>
      </c>
      <c r="F219" s="28" t="s">
        <v>0</v>
      </c>
      <c r="G219" s="105"/>
      <c r="H219" s="96" t="s">
        <v>359</v>
      </c>
    </row>
    <row r="220" spans="1:8" ht="66" x14ac:dyDescent="0.35">
      <c r="A220" s="17"/>
      <c r="B220" s="43">
        <v>3.13</v>
      </c>
      <c r="C220" s="229" t="s">
        <v>274</v>
      </c>
      <c r="D220" s="230"/>
      <c r="E220" s="125">
        <v>1</v>
      </c>
      <c r="F220" s="28" t="s">
        <v>63</v>
      </c>
      <c r="G220" s="105"/>
      <c r="H220" s="96" t="s">
        <v>359</v>
      </c>
    </row>
    <row r="221" spans="1:8" ht="27" customHeight="1" x14ac:dyDescent="0.35">
      <c r="A221" s="17"/>
      <c r="B221" s="43">
        <v>3.14</v>
      </c>
      <c r="C221" s="229" t="s">
        <v>275</v>
      </c>
      <c r="D221" s="230"/>
      <c r="E221" s="125">
        <v>14</v>
      </c>
      <c r="F221" s="28" t="s">
        <v>3</v>
      </c>
      <c r="G221" s="105"/>
      <c r="H221" s="96">
        <v>1550.43</v>
      </c>
    </row>
    <row r="222" spans="1:8" ht="66" x14ac:dyDescent="0.35">
      <c r="A222" s="17"/>
      <c r="B222" s="43">
        <v>3.15</v>
      </c>
      <c r="C222" s="229" t="s">
        <v>276</v>
      </c>
      <c r="D222" s="230"/>
      <c r="E222" s="125">
        <v>1</v>
      </c>
      <c r="F222" s="28" t="s">
        <v>0</v>
      </c>
      <c r="G222" s="105"/>
      <c r="H222" s="96">
        <v>61.25</v>
      </c>
    </row>
    <row r="223" spans="1:8" ht="105.6" x14ac:dyDescent="0.35">
      <c r="A223" s="17"/>
      <c r="B223" s="43">
        <v>3.16</v>
      </c>
      <c r="C223" s="229" t="s">
        <v>277</v>
      </c>
      <c r="D223" s="230"/>
      <c r="E223" s="125">
        <v>1</v>
      </c>
      <c r="F223" s="28" t="s">
        <v>0</v>
      </c>
      <c r="G223" s="105"/>
      <c r="H223" s="96" t="s">
        <v>359</v>
      </c>
    </row>
    <row r="224" spans="1:8" ht="18" customHeight="1" x14ac:dyDescent="0.35">
      <c r="A224" s="17"/>
      <c r="B224" s="43"/>
      <c r="C224" s="216"/>
      <c r="D224" s="170"/>
      <c r="E224" s="125"/>
      <c r="F224" s="28"/>
      <c r="G224" s="105"/>
      <c r="H224" s="96"/>
    </row>
    <row r="225" spans="1:8" ht="20.25" customHeight="1" x14ac:dyDescent="0.35">
      <c r="A225" s="17"/>
      <c r="B225" s="43"/>
      <c r="C225" s="217" t="s">
        <v>278</v>
      </c>
      <c r="D225" s="44"/>
      <c r="E225" s="125"/>
      <c r="F225" s="29"/>
      <c r="G225" s="105"/>
      <c r="H225" s="131"/>
    </row>
    <row r="226" spans="1:8" ht="51" customHeight="1" x14ac:dyDescent="0.35">
      <c r="A226" s="17"/>
      <c r="B226" s="43">
        <v>3.17</v>
      </c>
      <c r="C226" s="221" t="s">
        <v>279</v>
      </c>
      <c r="D226" s="222"/>
      <c r="E226" s="125">
        <v>1</v>
      </c>
      <c r="F226" s="28" t="s">
        <v>0</v>
      </c>
      <c r="G226" s="105"/>
      <c r="H226" s="96">
        <v>615.25</v>
      </c>
    </row>
    <row r="227" spans="1:8" ht="54.75" customHeight="1" x14ac:dyDescent="0.35">
      <c r="A227" s="17"/>
      <c r="B227" s="43">
        <v>3.18</v>
      </c>
      <c r="C227" s="229" t="s">
        <v>280</v>
      </c>
      <c r="D227" s="230"/>
      <c r="E227" s="125">
        <v>15</v>
      </c>
      <c r="F227" s="28" t="s">
        <v>63</v>
      </c>
      <c r="G227" s="105"/>
      <c r="H227" s="96">
        <v>720.11</v>
      </c>
    </row>
    <row r="228" spans="1:8" ht="23.25" customHeight="1" x14ac:dyDescent="0.35">
      <c r="A228" s="17"/>
      <c r="B228" s="43"/>
      <c r="C228" s="217" t="s">
        <v>281</v>
      </c>
      <c r="D228" s="44"/>
      <c r="E228" s="125"/>
      <c r="F228" s="29"/>
      <c r="G228" s="105"/>
      <c r="H228" s="96"/>
    </row>
    <row r="229" spans="1:8" ht="45.75" customHeight="1" x14ac:dyDescent="0.35">
      <c r="A229" s="17"/>
      <c r="B229" s="43">
        <v>3.19</v>
      </c>
      <c r="C229" s="229" t="s">
        <v>282</v>
      </c>
      <c r="D229" s="230"/>
      <c r="E229" s="125">
        <v>34</v>
      </c>
      <c r="F229" s="28" t="s">
        <v>3</v>
      </c>
      <c r="G229" s="105"/>
      <c r="H229" s="96">
        <v>654.84</v>
      </c>
    </row>
    <row r="230" spans="1:8" ht="30" customHeight="1" x14ac:dyDescent="0.35">
      <c r="A230" s="17"/>
      <c r="B230" s="43">
        <v>3.2</v>
      </c>
      <c r="C230" s="229" t="s">
        <v>283</v>
      </c>
      <c r="D230" s="230"/>
      <c r="E230" s="125">
        <v>34</v>
      </c>
      <c r="F230" s="28" t="s">
        <v>3</v>
      </c>
      <c r="G230" s="105"/>
      <c r="H230" s="96">
        <v>3092.3</v>
      </c>
    </row>
    <row r="231" spans="1:8" ht="17.25" customHeight="1" x14ac:dyDescent="0.35">
      <c r="A231" s="17"/>
      <c r="B231" s="43"/>
      <c r="C231" s="217" t="s">
        <v>284</v>
      </c>
      <c r="D231" s="44"/>
      <c r="E231" s="125"/>
      <c r="F231" s="29"/>
      <c r="G231" s="105"/>
      <c r="H231" s="96"/>
    </row>
    <row r="232" spans="1:8" ht="32.25" customHeight="1" x14ac:dyDescent="0.35">
      <c r="A232" s="17"/>
      <c r="B232" s="43">
        <v>3.21</v>
      </c>
      <c r="C232" s="229" t="s">
        <v>285</v>
      </c>
      <c r="D232" s="230"/>
      <c r="E232" s="125">
        <v>1</v>
      </c>
      <c r="F232" s="28" t="s">
        <v>2</v>
      </c>
      <c r="G232" s="105"/>
      <c r="H232" s="96">
        <v>187.2</v>
      </c>
    </row>
    <row r="233" spans="1:8" ht="15.75" customHeight="1" x14ac:dyDescent="0.35">
      <c r="A233" s="17"/>
      <c r="B233" s="43"/>
      <c r="C233" s="217" t="s">
        <v>286</v>
      </c>
      <c r="D233" s="44"/>
      <c r="E233" s="125"/>
      <c r="F233" s="29"/>
      <c r="G233" s="105"/>
      <c r="H233" s="96"/>
    </row>
    <row r="234" spans="1:8" ht="39.6" x14ac:dyDescent="0.35">
      <c r="A234" s="17"/>
      <c r="B234" s="43">
        <v>3.22</v>
      </c>
      <c r="C234" s="221" t="s">
        <v>287</v>
      </c>
      <c r="D234" s="222"/>
      <c r="E234" s="125">
        <v>1</v>
      </c>
      <c r="F234" s="28" t="s">
        <v>0</v>
      </c>
      <c r="G234" s="105"/>
      <c r="H234" s="96">
        <v>10700</v>
      </c>
    </row>
    <row r="235" spans="1:8" ht="26.4" x14ac:dyDescent="0.35">
      <c r="A235" s="17"/>
      <c r="B235" s="43">
        <v>3.23</v>
      </c>
      <c r="C235" s="221" t="s">
        <v>288</v>
      </c>
      <c r="D235" s="222"/>
      <c r="E235" s="125">
        <v>1</v>
      </c>
      <c r="F235" s="28" t="s">
        <v>0</v>
      </c>
      <c r="G235" s="105"/>
      <c r="H235" s="96" t="s">
        <v>373</v>
      </c>
    </row>
    <row r="236" spans="1:8" ht="15" customHeight="1" x14ac:dyDescent="0.35">
      <c r="A236" s="17"/>
      <c r="B236" s="43"/>
      <c r="C236" s="217" t="s">
        <v>6</v>
      </c>
      <c r="D236" s="169"/>
      <c r="E236" s="125"/>
      <c r="F236" s="29"/>
      <c r="G236" s="105"/>
      <c r="H236" s="131"/>
    </row>
    <row r="237" spans="1:8" ht="39.75" customHeight="1" x14ac:dyDescent="0.35">
      <c r="A237" s="17"/>
      <c r="B237" s="43">
        <v>3.24</v>
      </c>
      <c r="C237" s="221" t="s">
        <v>289</v>
      </c>
      <c r="D237" s="222"/>
      <c r="E237" s="125">
        <v>26</v>
      </c>
      <c r="F237" s="28" t="s">
        <v>3</v>
      </c>
      <c r="G237" s="105"/>
      <c r="H237" s="96">
        <v>159.43</v>
      </c>
    </row>
    <row r="238" spans="1:8" ht="42" customHeight="1" x14ac:dyDescent="0.35">
      <c r="A238" s="17"/>
      <c r="B238" s="43">
        <v>3.25</v>
      </c>
      <c r="C238" s="221" t="s">
        <v>290</v>
      </c>
      <c r="D238" s="222"/>
      <c r="E238" s="125">
        <v>28</v>
      </c>
      <c r="F238" s="28" t="s">
        <v>3</v>
      </c>
      <c r="G238" s="105"/>
      <c r="H238" s="96">
        <v>159.43</v>
      </c>
    </row>
    <row r="239" spans="1:8" ht="39" customHeight="1" x14ac:dyDescent="0.35">
      <c r="A239" s="17"/>
      <c r="B239" s="43">
        <v>3.26</v>
      </c>
      <c r="C239" s="221" t="s">
        <v>291</v>
      </c>
      <c r="D239" s="222"/>
      <c r="E239" s="125">
        <v>5</v>
      </c>
      <c r="F239" s="28" t="s">
        <v>3</v>
      </c>
      <c r="G239" s="105"/>
      <c r="H239" s="96">
        <v>25.25</v>
      </c>
    </row>
    <row r="240" spans="1:8" ht="39.6" x14ac:dyDescent="0.35">
      <c r="A240" s="17"/>
      <c r="B240" s="43">
        <v>3.27</v>
      </c>
      <c r="C240" s="221" t="s">
        <v>292</v>
      </c>
      <c r="D240" s="222"/>
      <c r="E240" s="125">
        <v>10</v>
      </c>
      <c r="F240" s="28" t="s">
        <v>2</v>
      </c>
      <c r="G240" s="105"/>
      <c r="H240" s="96">
        <v>241.82</v>
      </c>
    </row>
    <row r="241" spans="1:8" ht="14.25" customHeight="1" x14ac:dyDescent="0.35">
      <c r="A241" s="17"/>
      <c r="B241" s="43"/>
      <c r="C241" s="217" t="s">
        <v>293</v>
      </c>
      <c r="D241" s="169"/>
      <c r="E241" s="125"/>
      <c r="F241" s="29"/>
      <c r="G241" s="105"/>
      <c r="H241" s="96"/>
    </row>
    <row r="242" spans="1:8" ht="43.5" customHeight="1" x14ac:dyDescent="0.35">
      <c r="A242" s="17"/>
      <c r="B242" s="43">
        <v>3.28</v>
      </c>
      <c r="C242" s="221" t="s">
        <v>294</v>
      </c>
      <c r="D242" s="222"/>
      <c r="E242" s="125">
        <v>1</v>
      </c>
      <c r="F242" s="28" t="s">
        <v>0</v>
      </c>
      <c r="G242" s="105"/>
      <c r="H242" s="96">
        <v>165.85</v>
      </c>
    </row>
    <row r="243" spans="1:8" ht="31.5" customHeight="1" x14ac:dyDescent="0.35">
      <c r="A243" s="17"/>
      <c r="B243" s="43">
        <v>3.29</v>
      </c>
      <c r="C243" s="223" t="s">
        <v>295</v>
      </c>
      <c r="D243" s="224"/>
      <c r="E243" s="125">
        <v>1</v>
      </c>
      <c r="F243" s="30" t="s">
        <v>0</v>
      </c>
      <c r="G243" s="106"/>
      <c r="H243" s="97">
        <v>358.45</v>
      </c>
    </row>
    <row r="244" spans="1:8" x14ac:dyDescent="0.35">
      <c r="A244" s="17"/>
      <c r="B244" s="45"/>
      <c r="C244" s="214"/>
      <c r="D244" s="33"/>
      <c r="E244" s="120"/>
      <c r="F244" s="34"/>
      <c r="G244" s="107" t="s">
        <v>256</v>
      </c>
      <c r="H244" s="131">
        <f>SUM(H207:H243)</f>
        <v>59250.849999999991</v>
      </c>
    </row>
    <row r="245" spans="1:8" ht="26.4" x14ac:dyDescent="0.35">
      <c r="A245" s="17"/>
      <c r="B245" s="43">
        <v>3.3</v>
      </c>
      <c r="C245" s="214" t="s">
        <v>257</v>
      </c>
      <c r="D245" s="33"/>
      <c r="E245" s="121">
        <f>SUM(E23)</f>
        <v>0.1115</v>
      </c>
      <c r="F245" s="35"/>
      <c r="G245" s="106" t="s">
        <v>1</v>
      </c>
      <c r="H245" s="131">
        <f>+H244*E245</f>
        <v>6606.4697749999996</v>
      </c>
    </row>
    <row r="246" spans="1:8" ht="16.5" customHeight="1" x14ac:dyDescent="0.35">
      <c r="A246" s="17"/>
      <c r="B246" s="45"/>
      <c r="C246" s="225" t="s">
        <v>315</v>
      </c>
      <c r="D246" s="173"/>
      <c r="E246" s="173"/>
      <c r="F246" s="173"/>
      <c r="G246" s="226"/>
      <c r="H246" s="136">
        <f>SUM(H244:H245)</f>
        <v>65857.319774999996</v>
      </c>
    </row>
    <row r="247" spans="1:8" x14ac:dyDescent="0.35">
      <c r="A247" s="12"/>
      <c r="B247" s="45"/>
      <c r="C247" s="48"/>
      <c r="D247" s="48"/>
      <c r="E247" s="127"/>
      <c r="F247" s="48"/>
      <c r="G247" s="110"/>
      <c r="H247" s="133"/>
    </row>
    <row r="249" spans="1:8" s="262" customFormat="1" ht="26.4" x14ac:dyDescent="0.35">
      <c r="A249" s="258" t="s">
        <v>0</v>
      </c>
      <c r="B249" s="259" t="s">
        <v>316</v>
      </c>
      <c r="C249" s="260" t="s">
        <v>317</v>
      </c>
      <c r="D249" s="263"/>
      <c r="E249" s="114" t="s">
        <v>247</v>
      </c>
      <c r="F249" s="257" t="s">
        <v>7</v>
      </c>
      <c r="G249" s="103" t="s">
        <v>248</v>
      </c>
      <c r="H249" s="134" t="s">
        <v>249</v>
      </c>
    </row>
    <row r="250" spans="1:8" x14ac:dyDescent="0.35">
      <c r="A250" s="17"/>
      <c r="B250" s="13"/>
      <c r="C250" s="50"/>
      <c r="D250" s="48"/>
      <c r="E250" s="127"/>
      <c r="F250" s="48"/>
      <c r="G250" s="112"/>
      <c r="H250" s="131"/>
    </row>
    <row r="251" spans="1:8" ht="27.75" customHeight="1" x14ac:dyDescent="0.35">
      <c r="A251" s="17"/>
      <c r="B251" s="27">
        <v>1.01</v>
      </c>
      <c r="C251" s="221" t="s">
        <v>250</v>
      </c>
      <c r="D251" s="222"/>
      <c r="E251" s="118">
        <v>1</v>
      </c>
      <c r="F251" s="28" t="s">
        <v>0</v>
      </c>
      <c r="G251" s="105"/>
      <c r="H251" s="131">
        <v>2118.6</v>
      </c>
    </row>
    <row r="252" spans="1:8" ht="39.6" x14ac:dyDescent="0.35">
      <c r="A252" s="17"/>
      <c r="B252" s="27">
        <v>1.02</v>
      </c>
      <c r="C252" s="221" t="s">
        <v>251</v>
      </c>
      <c r="D252" s="222"/>
      <c r="E252" s="118">
        <v>1</v>
      </c>
      <c r="F252" s="28" t="s">
        <v>0</v>
      </c>
      <c r="G252" s="105"/>
      <c r="H252" s="131">
        <v>492.2</v>
      </c>
    </row>
    <row r="253" spans="1:8" ht="41.25" customHeight="1" x14ac:dyDescent="0.35">
      <c r="A253" s="17"/>
      <c r="B253" s="27">
        <v>1.03</v>
      </c>
      <c r="C253" s="221" t="s">
        <v>252</v>
      </c>
      <c r="D253" s="222"/>
      <c r="E253" s="118">
        <v>1</v>
      </c>
      <c r="F253" s="28" t="s">
        <v>0</v>
      </c>
      <c r="G253" s="105"/>
      <c r="H253" s="131">
        <v>185.11</v>
      </c>
    </row>
    <row r="254" spans="1:8" ht="29.25" customHeight="1" x14ac:dyDescent="0.35">
      <c r="A254" s="17"/>
      <c r="B254" s="27">
        <v>1.04</v>
      </c>
      <c r="C254" s="221" t="s">
        <v>253</v>
      </c>
      <c r="D254" s="222"/>
      <c r="E254" s="118">
        <v>1</v>
      </c>
      <c r="F254" s="28" t="s">
        <v>0</v>
      </c>
      <c r="G254" s="105"/>
      <c r="H254" s="131" t="s">
        <v>373</v>
      </c>
    </row>
    <row r="255" spans="1:8" ht="39.6" x14ac:dyDescent="0.35">
      <c r="A255" s="17"/>
      <c r="B255" s="27">
        <v>1.05</v>
      </c>
      <c r="C255" s="221" t="s">
        <v>254</v>
      </c>
      <c r="D255" s="222"/>
      <c r="E255" s="118">
        <v>1</v>
      </c>
      <c r="F255" s="28" t="s">
        <v>0</v>
      </c>
      <c r="G255" s="105"/>
      <c r="H255" s="131">
        <v>492.2</v>
      </c>
    </row>
    <row r="256" spans="1:8" ht="29.25" customHeight="1" x14ac:dyDescent="0.35">
      <c r="A256" s="17"/>
      <c r="B256" s="27">
        <v>1.06</v>
      </c>
      <c r="C256" s="223" t="s">
        <v>255</v>
      </c>
      <c r="D256" s="224"/>
      <c r="E256" s="118">
        <v>1</v>
      </c>
      <c r="F256" s="30" t="s">
        <v>0</v>
      </c>
      <c r="G256" s="105"/>
      <c r="H256" s="132">
        <v>1230.5</v>
      </c>
    </row>
    <row r="257" spans="1:8" x14ac:dyDescent="0.35">
      <c r="A257" s="17"/>
      <c r="B257" s="32"/>
      <c r="C257" s="214"/>
      <c r="D257" s="33"/>
      <c r="E257" s="120"/>
      <c r="F257" s="34"/>
      <c r="G257" s="107" t="s">
        <v>256</v>
      </c>
      <c r="H257" s="131">
        <f>SUM(H249:H256)</f>
        <v>4518.6099999999997</v>
      </c>
    </row>
    <row r="258" spans="1:8" ht="26.4" x14ac:dyDescent="0.35">
      <c r="A258" s="17"/>
      <c r="B258" s="27">
        <v>1.07</v>
      </c>
      <c r="C258" s="214" t="s">
        <v>257</v>
      </c>
      <c r="D258" s="33"/>
      <c r="E258" s="121">
        <f>SUM(E23)</f>
        <v>0.1115</v>
      </c>
      <c r="F258" s="35"/>
      <c r="G258" s="106" t="s">
        <v>1</v>
      </c>
      <c r="H258" s="131">
        <f>+H257*E258</f>
        <v>503.82501499999995</v>
      </c>
    </row>
    <row r="259" spans="1:8" ht="16.5" customHeight="1" x14ac:dyDescent="0.35">
      <c r="A259" s="36"/>
      <c r="B259" s="37"/>
      <c r="C259" s="225" t="s">
        <v>318</v>
      </c>
      <c r="D259" s="173"/>
      <c r="E259" s="173"/>
      <c r="F259" s="173"/>
      <c r="G259" s="226"/>
      <c r="H259" s="136">
        <f>+H257+H258</f>
        <v>5022.435015</v>
      </c>
    </row>
    <row r="261" spans="1:8" ht="16.2" x14ac:dyDescent="0.35">
      <c r="C261" s="52"/>
    </row>
    <row r="262" spans="1:8" s="262" customFormat="1" ht="26.4" x14ac:dyDescent="0.35">
      <c r="A262" s="258" t="s">
        <v>0</v>
      </c>
      <c r="B262" s="259" t="s">
        <v>319</v>
      </c>
      <c r="C262" s="264" t="s">
        <v>320</v>
      </c>
      <c r="D262" s="261"/>
      <c r="E262" s="114" t="s">
        <v>247</v>
      </c>
      <c r="F262" s="257" t="s">
        <v>7</v>
      </c>
      <c r="G262" s="103" t="s">
        <v>248</v>
      </c>
      <c r="H262" s="134" t="s">
        <v>249</v>
      </c>
    </row>
    <row r="263" spans="1:8" x14ac:dyDescent="0.35">
      <c r="A263" s="17"/>
      <c r="B263" s="11"/>
      <c r="C263" s="219"/>
      <c r="D263" s="42"/>
      <c r="E263" s="117"/>
      <c r="F263" s="26"/>
      <c r="G263" s="104"/>
      <c r="H263" s="135"/>
    </row>
    <row r="264" spans="1:8" x14ac:dyDescent="0.35">
      <c r="A264" s="17"/>
      <c r="B264" s="11"/>
      <c r="C264" s="227" t="s">
        <v>36</v>
      </c>
      <c r="D264" s="228"/>
      <c r="E264" s="124"/>
      <c r="F264" s="18"/>
      <c r="G264" s="96"/>
      <c r="H264" s="135"/>
    </row>
    <row r="265" spans="1:8" ht="52.8" x14ac:dyDescent="0.35">
      <c r="A265" s="17"/>
      <c r="B265" s="43">
        <v>2.0099999999999998</v>
      </c>
      <c r="C265" s="221" t="s">
        <v>261</v>
      </c>
      <c r="D265" s="222"/>
      <c r="E265" s="125">
        <v>315</v>
      </c>
      <c r="F265" s="28" t="s">
        <v>3</v>
      </c>
      <c r="G265" s="105"/>
      <c r="H265" s="96">
        <v>2326.1799999999998</v>
      </c>
    </row>
    <row r="266" spans="1:8" ht="66" x14ac:dyDescent="0.35">
      <c r="A266" s="17"/>
      <c r="B266" s="43">
        <v>2.02</v>
      </c>
      <c r="C266" s="221" t="s">
        <v>262</v>
      </c>
      <c r="D266" s="222"/>
      <c r="E266" s="125">
        <v>83</v>
      </c>
      <c r="F266" s="28" t="s">
        <v>2</v>
      </c>
      <c r="G266" s="105"/>
      <c r="H266" s="96">
        <v>3205.72</v>
      </c>
    </row>
    <row r="267" spans="1:8" ht="52.8" x14ac:dyDescent="0.35">
      <c r="A267" s="17"/>
      <c r="B267" s="43">
        <v>2.0299999999999998</v>
      </c>
      <c r="C267" s="221" t="s">
        <v>263</v>
      </c>
      <c r="D267" s="222"/>
      <c r="E267" s="125">
        <v>1</v>
      </c>
      <c r="F267" s="28" t="s">
        <v>2</v>
      </c>
      <c r="G267" s="105"/>
      <c r="H267" s="96">
        <v>25.5</v>
      </c>
    </row>
    <row r="268" spans="1:8" x14ac:dyDescent="0.35">
      <c r="A268" s="17"/>
      <c r="B268" s="43"/>
      <c r="C268" s="227" t="s">
        <v>264</v>
      </c>
      <c r="D268" s="228"/>
      <c r="E268" s="125"/>
      <c r="F268" s="29"/>
      <c r="G268" s="105"/>
      <c r="H268" s="96"/>
    </row>
    <row r="269" spans="1:8" ht="54.75" customHeight="1" x14ac:dyDescent="0.35">
      <c r="A269" s="17"/>
      <c r="B269" s="43">
        <v>2.04</v>
      </c>
      <c r="C269" s="221" t="s">
        <v>265</v>
      </c>
      <c r="D269" s="222"/>
      <c r="E269" s="125">
        <v>20</v>
      </c>
      <c r="F269" s="28" t="s">
        <v>63</v>
      </c>
      <c r="G269" s="105"/>
      <c r="H269" s="96">
        <v>4897.3900000000003</v>
      </c>
    </row>
    <row r="270" spans="1:8" ht="28.5" customHeight="1" x14ac:dyDescent="0.35">
      <c r="A270" s="17"/>
      <c r="B270" s="43">
        <v>2.0499999999999998</v>
      </c>
      <c r="C270" s="221" t="s">
        <v>266</v>
      </c>
      <c r="D270" s="222"/>
      <c r="E270" s="125">
        <v>56</v>
      </c>
      <c r="F270" s="28" t="s">
        <v>63</v>
      </c>
      <c r="G270" s="105"/>
      <c r="H270" s="96">
        <v>2687.84</v>
      </c>
    </row>
    <row r="271" spans="1:8" ht="39.6" x14ac:dyDescent="0.35">
      <c r="A271" s="17"/>
      <c r="B271" s="43">
        <v>2.06</v>
      </c>
      <c r="C271" s="221" t="s">
        <v>267</v>
      </c>
      <c r="D271" s="222"/>
      <c r="E271" s="125">
        <v>1</v>
      </c>
      <c r="F271" s="28" t="s">
        <v>2</v>
      </c>
      <c r="G271" s="105"/>
      <c r="H271" s="96">
        <v>1926</v>
      </c>
    </row>
    <row r="272" spans="1:8" ht="52.8" x14ac:dyDescent="0.35">
      <c r="A272" s="17"/>
      <c r="B272" s="43">
        <v>2.0699999999999998</v>
      </c>
      <c r="C272" s="221" t="s">
        <v>268</v>
      </c>
      <c r="D272" s="222"/>
      <c r="E272" s="125">
        <v>1</v>
      </c>
      <c r="F272" s="28" t="s">
        <v>0</v>
      </c>
      <c r="G272" s="105"/>
      <c r="H272" s="96" t="s">
        <v>373</v>
      </c>
    </row>
    <row r="273" spans="1:8" ht="52.5" customHeight="1" x14ac:dyDescent="0.35">
      <c r="A273" s="17"/>
      <c r="B273" s="43">
        <v>2.08</v>
      </c>
      <c r="C273" s="229" t="s">
        <v>269</v>
      </c>
      <c r="D273" s="230"/>
      <c r="E273" s="125">
        <v>2.4</v>
      </c>
      <c r="F273" s="28" t="s">
        <v>8</v>
      </c>
      <c r="G273" s="105"/>
      <c r="H273" s="96">
        <v>21828</v>
      </c>
    </row>
    <row r="274" spans="1:8" ht="40.5" customHeight="1" x14ac:dyDescent="0.35">
      <c r="A274" s="17"/>
      <c r="B274" s="43">
        <v>2.09</v>
      </c>
      <c r="C274" s="221" t="s">
        <v>270</v>
      </c>
      <c r="D274" s="222"/>
      <c r="E274" s="125">
        <v>42</v>
      </c>
      <c r="F274" s="28" t="s">
        <v>63</v>
      </c>
      <c r="G274" s="105"/>
      <c r="H274" s="131">
        <v>11055.24</v>
      </c>
    </row>
    <row r="275" spans="1:8" ht="27.75" customHeight="1" x14ac:dyDescent="0.35">
      <c r="A275" s="17"/>
      <c r="B275" s="43">
        <v>2.1</v>
      </c>
      <c r="C275" s="221" t="s">
        <v>271</v>
      </c>
      <c r="D275" s="222"/>
      <c r="E275" s="125">
        <v>52</v>
      </c>
      <c r="F275" s="28" t="s">
        <v>2</v>
      </c>
      <c r="G275" s="105"/>
      <c r="H275" s="131">
        <v>7395.84</v>
      </c>
    </row>
    <row r="276" spans="1:8" ht="39.6" x14ac:dyDescent="0.35">
      <c r="A276" s="17"/>
      <c r="B276" s="43">
        <v>2.11</v>
      </c>
      <c r="C276" s="221" t="s">
        <v>272</v>
      </c>
      <c r="D276" s="222"/>
      <c r="E276" s="125">
        <v>1</v>
      </c>
      <c r="F276" s="28" t="s">
        <v>0</v>
      </c>
      <c r="G276" s="105"/>
      <c r="H276" s="131" t="s">
        <v>373</v>
      </c>
    </row>
    <row r="277" spans="1:8" ht="27.75" customHeight="1" x14ac:dyDescent="0.35">
      <c r="A277" s="17"/>
      <c r="B277" s="43">
        <v>2.12</v>
      </c>
      <c r="C277" s="221" t="s">
        <v>273</v>
      </c>
      <c r="D277" s="222"/>
      <c r="E277" s="125">
        <v>1</v>
      </c>
      <c r="F277" s="28" t="s">
        <v>0</v>
      </c>
      <c r="G277" s="105"/>
      <c r="H277" s="131" t="s">
        <v>373</v>
      </c>
    </row>
    <row r="278" spans="1:8" ht="66" x14ac:dyDescent="0.35">
      <c r="A278" s="17"/>
      <c r="B278" s="43">
        <v>2.13</v>
      </c>
      <c r="C278" s="229" t="s">
        <v>274</v>
      </c>
      <c r="D278" s="230"/>
      <c r="E278" s="125">
        <v>1</v>
      </c>
      <c r="F278" s="28" t="s">
        <v>63</v>
      </c>
      <c r="G278" s="105"/>
      <c r="H278" s="131" t="s">
        <v>373</v>
      </c>
    </row>
    <row r="279" spans="1:8" ht="27.75" customHeight="1" x14ac:dyDescent="0.35">
      <c r="A279" s="17"/>
      <c r="B279" s="43">
        <v>2.14</v>
      </c>
      <c r="C279" s="229" t="s">
        <v>275</v>
      </c>
      <c r="D279" s="230"/>
      <c r="E279" s="125">
        <v>20</v>
      </c>
      <c r="F279" s="28" t="s">
        <v>3</v>
      </c>
      <c r="G279" s="105"/>
      <c r="H279" s="131">
        <v>2214.9</v>
      </c>
    </row>
    <row r="280" spans="1:8" ht="66" x14ac:dyDescent="0.35">
      <c r="A280" s="17"/>
      <c r="B280" s="43">
        <v>2.15</v>
      </c>
      <c r="C280" s="229" t="s">
        <v>276</v>
      </c>
      <c r="D280" s="230"/>
      <c r="E280" s="125">
        <v>1</v>
      </c>
      <c r="F280" s="28" t="s">
        <v>0</v>
      </c>
      <c r="G280" s="105"/>
      <c r="H280" s="131">
        <v>615.25</v>
      </c>
    </row>
    <row r="281" spans="1:8" ht="105.6" x14ac:dyDescent="0.35">
      <c r="A281" s="17"/>
      <c r="B281" s="43">
        <v>2.16</v>
      </c>
      <c r="C281" s="229" t="s">
        <v>277</v>
      </c>
      <c r="D281" s="230"/>
      <c r="E281" s="125">
        <v>1</v>
      </c>
      <c r="F281" s="28" t="s">
        <v>0</v>
      </c>
      <c r="G281" s="105"/>
      <c r="H281" s="131" t="s">
        <v>373</v>
      </c>
    </row>
    <row r="282" spans="1:8" ht="15" customHeight="1" x14ac:dyDescent="0.35">
      <c r="A282" s="17"/>
      <c r="B282" s="43"/>
      <c r="C282" s="216"/>
      <c r="D282" s="170"/>
      <c r="E282" s="125"/>
      <c r="F282" s="28"/>
      <c r="G282" s="105"/>
      <c r="H282" s="96"/>
    </row>
    <row r="283" spans="1:8" x14ac:dyDescent="0.35">
      <c r="A283" s="17"/>
      <c r="B283" s="43"/>
      <c r="C283" s="217" t="s">
        <v>278</v>
      </c>
      <c r="D283" s="44"/>
      <c r="E283" s="125"/>
      <c r="F283" s="29"/>
      <c r="G283" s="105"/>
      <c r="H283" s="131"/>
    </row>
    <row r="284" spans="1:8" ht="51.75" customHeight="1" x14ac:dyDescent="0.35">
      <c r="A284" s="17"/>
      <c r="B284" s="43">
        <v>2.17</v>
      </c>
      <c r="C284" s="221" t="s">
        <v>279</v>
      </c>
      <c r="D284" s="222"/>
      <c r="E284" s="125">
        <v>1</v>
      </c>
      <c r="F284" s="28" t="s">
        <v>0</v>
      </c>
      <c r="G284" s="105"/>
      <c r="H284" s="96">
        <v>615.25</v>
      </c>
    </row>
    <row r="285" spans="1:8" ht="54.75" customHeight="1" x14ac:dyDescent="0.35">
      <c r="A285" s="17"/>
      <c r="B285" s="43">
        <v>2.1800000000000002</v>
      </c>
      <c r="C285" s="229" t="s">
        <v>280</v>
      </c>
      <c r="D285" s="230"/>
      <c r="E285" s="125">
        <v>28</v>
      </c>
      <c r="F285" s="28" t="s">
        <v>63</v>
      </c>
      <c r="G285" s="105"/>
      <c r="H285" s="96">
        <v>1344.21</v>
      </c>
    </row>
    <row r="286" spans="1:8" x14ac:dyDescent="0.35">
      <c r="A286" s="17"/>
      <c r="B286" s="43"/>
      <c r="C286" s="217" t="s">
        <v>281</v>
      </c>
      <c r="D286" s="44"/>
      <c r="E286" s="125"/>
      <c r="F286" s="29"/>
      <c r="G286" s="105"/>
      <c r="H286" s="96"/>
    </row>
    <row r="287" spans="1:8" ht="39" customHeight="1" x14ac:dyDescent="0.35">
      <c r="A287" s="17"/>
      <c r="B287" s="43">
        <v>2.19</v>
      </c>
      <c r="C287" s="229" t="s">
        <v>282</v>
      </c>
      <c r="D287" s="230"/>
      <c r="E287" s="125">
        <v>62</v>
      </c>
      <c r="F287" s="28" t="s">
        <v>3</v>
      </c>
      <c r="G287" s="105"/>
      <c r="H287" s="96">
        <v>1194.1199999999999</v>
      </c>
    </row>
    <row r="288" spans="1:8" ht="39.6" x14ac:dyDescent="0.35">
      <c r="A288" s="17"/>
      <c r="B288" s="43">
        <v>2.2000000000000002</v>
      </c>
      <c r="C288" s="229" t="s">
        <v>283</v>
      </c>
      <c r="D288" s="230"/>
      <c r="E288" s="125">
        <v>62</v>
      </c>
      <c r="F288" s="28" t="s">
        <v>3</v>
      </c>
      <c r="G288" s="105"/>
      <c r="H288" s="96">
        <v>5638.9</v>
      </c>
    </row>
    <row r="289" spans="1:8" x14ac:dyDescent="0.35">
      <c r="A289" s="17"/>
      <c r="B289" s="43"/>
      <c r="C289" s="217" t="s">
        <v>284</v>
      </c>
      <c r="D289" s="44"/>
      <c r="E289" s="125"/>
      <c r="F289" s="29"/>
      <c r="G289" s="105"/>
      <c r="H289" s="96"/>
    </row>
    <row r="290" spans="1:8" ht="26.4" x14ac:dyDescent="0.35">
      <c r="A290" s="17"/>
      <c r="B290" s="43">
        <v>2.21</v>
      </c>
      <c r="C290" s="229" t="s">
        <v>285</v>
      </c>
      <c r="D290" s="230"/>
      <c r="E290" s="125">
        <v>1</v>
      </c>
      <c r="F290" s="28" t="s">
        <v>2</v>
      </c>
      <c r="G290" s="105"/>
      <c r="H290" s="96">
        <v>187.2</v>
      </c>
    </row>
    <row r="291" spans="1:8" x14ac:dyDescent="0.35">
      <c r="A291" s="17"/>
      <c r="B291" s="43"/>
      <c r="C291" s="217" t="s">
        <v>286</v>
      </c>
      <c r="D291" s="44"/>
      <c r="E291" s="125"/>
      <c r="F291" s="29"/>
      <c r="G291" s="105"/>
      <c r="H291" s="96"/>
    </row>
    <row r="292" spans="1:8" ht="39.6" x14ac:dyDescent="0.35">
      <c r="A292" s="17"/>
      <c r="B292" s="43">
        <v>2.2200000000000002</v>
      </c>
      <c r="C292" s="221" t="s">
        <v>287</v>
      </c>
      <c r="D292" s="222"/>
      <c r="E292" s="125">
        <v>1</v>
      </c>
      <c r="F292" s="28" t="s">
        <v>0</v>
      </c>
      <c r="G292" s="105"/>
      <c r="H292" s="96">
        <v>14482.45</v>
      </c>
    </row>
    <row r="293" spans="1:8" ht="27" customHeight="1" x14ac:dyDescent="0.35">
      <c r="A293" s="17"/>
      <c r="B293" s="43">
        <v>2.23</v>
      </c>
      <c r="C293" s="221" t="s">
        <v>288</v>
      </c>
      <c r="D293" s="222"/>
      <c r="E293" s="125">
        <v>1</v>
      </c>
      <c r="F293" s="28" t="s">
        <v>0</v>
      </c>
      <c r="G293" s="105"/>
      <c r="H293" s="96" t="s">
        <v>373</v>
      </c>
    </row>
    <row r="294" spans="1:8" x14ac:dyDescent="0.35">
      <c r="A294" s="17"/>
      <c r="B294" s="43"/>
      <c r="C294" s="217" t="s">
        <v>6</v>
      </c>
      <c r="D294" s="169"/>
      <c r="E294" s="125"/>
      <c r="F294" s="29"/>
      <c r="G294" s="105"/>
      <c r="H294" s="131"/>
    </row>
    <row r="295" spans="1:8" ht="42" customHeight="1" x14ac:dyDescent="0.35">
      <c r="A295" s="17"/>
      <c r="B295" s="43">
        <v>2.2400000000000002</v>
      </c>
      <c r="C295" s="221" t="s">
        <v>289</v>
      </c>
      <c r="D295" s="222"/>
      <c r="E295" s="125">
        <v>60</v>
      </c>
      <c r="F295" s="28" t="s">
        <v>3</v>
      </c>
      <c r="G295" s="105"/>
      <c r="H295" s="96">
        <v>286.97000000000003</v>
      </c>
    </row>
    <row r="296" spans="1:8" ht="42" customHeight="1" x14ac:dyDescent="0.35">
      <c r="A296" s="17"/>
      <c r="B296" s="43">
        <v>2.25</v>
      </c>
      <c r="C296" s="221" t="s">
        <v>290</v>
      </c>
      <c r="D296" s="222"/>
      <c r="E296" s="125">
        <v>56</v>
      </c>
      <c r="F296" s="28" t="s">
        <v>3</v>
      </c>
      <c r="G296" s="105"/>
      <c r="H296" s="96">
        <v>286.97000000000003</v>
      </c>
    </row>
    <row r="297" spans="1:8" ht="42.75" customHeight="1" x14ac:dyDescent="0.35">
      <c r="A297" s="17"/>
      <c r="B297" s="43">
        <v>2.2599999999999998</v>
      </c>
      <c r="C297" s="221" t="s">
        <v>291</v>
      </c>
      <c r="D297" s="222"/>
      <c r="E297" s="125">
        <v>10</v>
      </c>
      <c r="F297" s="28" t="s">
        <v>3</v>
      </c>
      <c r="G297" s="105"/>
      <c r="H297" s="96">
        <v>50.5</v>
      </c>
    </row>
    <row r="298" spans="1:8" ht="38.25" customHeight="1" x14ac:dyDescent="0.35">
      <c r="A298" s="17"/>
      <c r="B298" s="43">
        <v>2.27</v>
      </c>
      <c r="C298" s="221" t="s">
        <v>292</v>
      </c>
      <c r="D298" s="222"/>
      <c r="E298" s="125">
        <f>10*2</f>
        <v>20</v>
      </c>
      <c r="F298" s="28" t="s">
        <v>2</v>
      </c>
      <c r="G298" s="105"/>
      <c r="H298" s="96">
        <v>483.64</v>
      </c>
    </row>
    <row r="299" spans="1:8" x14ac:dyDescent="0.35">
      <c r="A299" s="17"/>
      <c r="B299" s="43"/>
      <c r="C299" s="217" t="s">
        <v>293</v>
      </c>
      <c r="D299" s="169"/>
      <c r="E299" s="125"/>
      <c r="F299" s="29"/>
      <c r="G299" s="105"/>
      <c r="H299" s="96"/>
    </row>
    <row r="300" spans="1:8" ht="38.25" customHeight="1" x14ac:dyDescent="0.35">
      <c r="A300" s="17"/>
      <c r="B300" s="43">
        <v>2.2799999999999998</v>
      </c>
      <c r="C300" s="221" t="s">
        <v>294</v>
      </c>
      <c r="D300" s="222"/>
      <c r="E300" s="125">
        <v>1</v>
      </c>
      <c r="F300" s="28" t="s">
        <v>0</v>
      </c>
      <c r="G300" s="105"/>
      <c r="H300" s="96">
        <v>165.85</v>
      </c>
    </row>
    <row r="301" spans="1:8" ht="35.25" customHeight="1" x14ac:dyDescent="0.35">
      <c r="A301" s="17"/>
      <c r="B301" s="43">
        <v>2.29</v>
      </c>
      <c r="C301" s="223" t="s">
        <v>295</v>
      </c>
      <c r="D301" s="224"/>
      <c r="E301" s="126">
        <v>1</v>
      </c>
      <c r="F301" s="30" t="s">
        <v>0</v>
      </c>
      <c r="G301" s="106"/>
      <c r="H301" s="97">
        <v>358.45</v>
      </c>
    </row>
    <row r="302" spans="1:8" x14ac:dyDescent="0.35">
      <c r="A302" s="17"/>
      <c r="B302" s="45"/>
      <c r="C302" s="215"/>
      <c r="D302" s="46"/>
      <c r="E302" s="126"/>
      <c r="F302" s="53"/>
      <c r="G302" s="106"/>
      <c r="H302" s="132">
        <f>+E302*G302</f>
        <v>0</v>
      </c>
    </row>
    <row r="303" spans="1:8" x14ac:dyDescent="0.35">
      <c r="A303" s="17"/>
      <c r="B303" s="45"/>
      <c r="C303" s="214"/>
      <c r="D303" s="33"/>
      <c r="E303" s="120"/>
      <c r="F303" s="34"/>
      <c r="G303" s="107" t="s">
        <v>256</v>
      </c>
      <c r="H303" s="131">
        <f>SUM(H265:H302)</f>
        <v>83272.37000000001</v>
      </c>
    </row>
    <row r="304" spans="1:8" ht="26.4" x14ac:dyDescent="0.35">
      <c r="A304" s="17"/>
      <c r="B304" s="43">
        <v>2.2999999999999998</v>
      </c>
      <c r="C304" s="214" t="s">
        <v>257</v>
      </c>
      <c r="D304" s="33"/>
      <c r="E304" s="121">
        <f>SUM(E23)</f>
        <v>0.1115</v>
      </c>
      <c r="F304" s="35"/>
      <c r="G304" s="106" t="s">
        <v>1</v>
      </c>
      <c r="H304" s="131">
        <f>+H303*E304</f>
        <v>9284.8692550000014</v>
      </c>
    </row>
    <row r="305" spans="1:8" ht="16.5" customHeight="1" x14ac:dyDescent="0.35">
      <c r="A305" s="36"/>
      <c r="B305" s="47"/>
      <c r="C305" s="225" t="s">
        <v>321</v>
      </c>
      <c r="D305" s="173"/>
      <c r="E305" s="173"/>
      <c r="F305" s="173"/>
      <c r="G305" s="226"/>
      <c r="H305" s="136">
        <f>SUM(H303:H304)</f>
        <v>92557.239255000008</v>
      </c>
    </row>
    <row r="306" spans="1:8" x14ac:dyDescent="0.35">
      <c r="A306" s="12"/>
      <c r="B306" s="13"/>
      <c r="C306" s="48"/>
      <c r="D306" s="48"/>
      <c r="E306" s="127"/>
      <c r="F306" s="48"/>
      <c r="G306" s="110"/>
      <c r="H306" s="133"/>
    </row>
    <row r="308" spans="1:8" s="262" customFormat="1" ht="26.4" x14ac:dyDescent="0.35">
      <c r="A308" s="258" t="s">
        <v>0</v>
      </c>
      <c r="B308" s="259" t="s">
        <v>322</v>
      </c>
      <c r="C308" s="260" t="s">
        <v>323</v>
      </c>
      <c r="D308" s="263"/>
      <c r="E308" s="114" t="s">
        <v>247</v>
      </c>
      <c r="F308" s="257" t="s">
        <v>7</v>
      </c>
      <c r="G308" s="103" t="s">
        <v>248</v>
      </c>
      <c r="H308" s="134" t="s">
        <v>249</v>
      </c>
    </row>
    <row r="309" spans="1:8" x14ac:dyDescent="0.35">
      <c r="A309" s="17"/>
      <c r="B309" s="13"/>
      <c r="C309" s="50"/>
      <c r="D309" s="48"/>
      <c r="E309" s="127"/>
      <c r="F309" s="48"/>
      <c r="G309" s="112"/>
      <c r="H309" s="131"/>
    </row>
    <row r="310" spans="1:8" ht="28.5" customHeight="1" x14ac:dyDescent="0.35">
      <c r="A310" s="17"/>
      <c r="B310" s="27">
        <v>1.01</v>
      </c>
      <c r="C310" s="221" t="s">
        <v>250</v>
      </c>
      <c r="D310" s="222"/>
      <c r="E310" s="118">
        <v>1</v>
      </c>
      <c r="F310" s="28" t="s">
        <v>0</v>
      </c>
      <c r="G310" s="105"/>
      <c r="H310" s="131">
        <v>3022.75</v>
      </c>
    </row>
    <row r="311" spans="1:8" ht="39.6" x14ac:dyDescent="0.35">
      <c r="A311" s="17"/>
      <c r="B311" s="27">
        <v>1.02</v>
      </c>
      <c r="C311" s="221" t="s">
        <v>251</v>
      </c>
      <c r="D311" s="222"/>
      <c r="E311" s="118">
        <v>1</v>
      </c>
      <c r="F311" s="28" t="s">
        <v>0</v>
      </c>
      <c r="G311" s="105"/>
      <c r="H311" s="131">
        <v>492.2</v>
      </c>
    </row>
    <row r="312" spans="1:8" ht="39.75" customHeight="1" x14ac:dyDescent="0.35">
      <c r="A312" s="17"/>
      <c r="B312" s="27">
        <v>1.03</v>
      </c>
      <c r="C312" s="221" t="s">
        <v>252</v>
      </c>
      <c r="D312" s="222"/>
      <c r="E312" s="118">
        <v>1</v>
      </c>
      <c r="F312" s="28" t="s">
        <v>0</v>
      </c>
      <c r="G312" s="105"/>
      <c r="H312" s="131">
        <v>185.11</v>
      </c>
    </row>
    <row r="313" spans="1:8" ht="27" customHeight="1" x14ac:dyDescent="0.35">
      <c r="A313" s="17"/>
      <c r="B313" s="27">
        <v>1.04</v>
      </c>
      <c r="C313" s="221" t="s">
        <v>253</v>
      </c>
      <c r="D313" s="222"/>
      <c r="E313" s="118">
        <v>1</v>
      </c>
      <c r="F313" s="28" t="s">
        <v>0</v>
      </c>
      <c r="G313" s="105"/>
      <c r="H313" s="131" t="s">
        <v>373</v>
      </c>
    </row>
    <row r="314" spans="1:8" ht="39.6" x14ac:dyDescent="0.35">
      <c r="A314" s="17"/>
      <c r="B314" s="27">
        <v>1.05</v>
      </c>
      <c r="C314" s="221" t="s">
        <v>254</v>
      </c>
      <c r="D314" s="222"/>
      <c r="E314" s="118">
        <v>1</v>
      </c>
      <c r="F314" s="28" t="s">
        <v>0</v>
      </c>
      <c r="G314" s="105"/>
      <c r="H314" s="131">
        <v>492.2</v>
      </c>
    </row>
    <row r="315" spans="1:8" ht="28.5" customHeight="1" x14ac:dyDescent="0.35">
      <c r="A315" s="17"/>
      <c r="B315" s="27">
        <v>1.06</v>
      </c>
      <c r="C315" s="223" t="s">
        <v>255</v>
      </c>
      <c r="D315" s="224"/>
      <c r="E315" s="118">
        <v>1</v>
      </c>
      <c r="F315" s="30" t="s">
        <v>0</v>
      </c>
      <c r="G315" s="105"/>
      <c r="H315" s="132">
        <v>1230.5</v>
      </c>
    </row>
    <row r="316" spans="1:8" x14ac:dyDescent="0.35">
      <c r="A316" s="17"/>
      <c r="B316" s="32"/>
      <c r="C316" s="214"/>
      <c r="D316" s="33"/>
      <c r="E316" s="120"/>
      <c r="F316" s="34"/>
      <c r="G316" s="107" t="s">
        <v>256</v>
      </c>
      <c r="H316" s="131">
        <f>SUM(H308:H315)</f>
        <v>5422.76</v>
      </c>
    </row>
    <row r="317" spans="1:8" ht="26.4" x14ac:dyDescent="0.35">
      <c r="A317" s="17"/>
      <c r="B317" s="27">
        <v>1.07</v>
      </c>
      <c r="C317" s="214" t="s">
        <v>257</v>
      </c>
      <c r="D317" s="33"/>
      <c r="E317" s="121">
        <f>SUM(E23)</f>
        <v>0.1115</v>
      </c>
      <c r="F317" s="35"/>
      <c r="G317" s="106" t="s">
        <v>1</v>
      </c>
      <c r="H317" s="131">
        <f>+H316*E317</f>
        <v>604.63774000000001</v>
      </c>
    </row>
    <row r="318" spans="1:8" ht="16.5" customHeight="1" x14ac:dyDescent="0.35">
      <c r="A318" s="36"/>
      <c r="B318" s="37"/>
      <c r="C318" s="225" t="s">
        <v>324</v>
      </c>
      <c r="D318" s="173"/>
      <c r="E318" s="173"/>
      <c r="F318" s="173"/>
      <c r="G318" s="226"/>
      <c r="H318" s="136">
        <f>+H316+H317</f>
        <v>6027.3977400000003</v>
      </c>
    </row>
    <row r="320" spans="1:8" ht="16.2" x14ac:dyDescent="0.35">
      <c r="C320" s="52"/>
    </row>
    <row r="321" spans="1:8" s="262" customFormat="1" ht="37.5" customHeight="1" x14ac:dyDescent="0.35">
      <c r="A321" s="258" t="s">
        <v>0</v>
      </c>
      <c r="B321" s="259" t="s">
        <v>325</v>
      </c>
      <c r="C321" s="260" t="s">
        <v>326</v>
      </c>
      <c r="D321" s="261"/>
      <c r="E321" s="114" t="s">
        <v>247</v>
      </c>
      <c r="F321" s="257" t="s">
        <v>7</v>
      </c>
      <c r="G321" s="103" t="s">
        <v>248</v>
      </c>
      <c r="H321" s="134" t="s">
        <v>249</v>
      </c>
    </row>
    <row r="322" spans="1:8" x14ac:dyDescent="0.35">
      <c r="A322" s="17"/>
      <c r="B322" s="11"/>
      <c r="C322" s="219"/>
      <c r="D322" s="42"/>
      <c r="E322" s="117"/>
      <c r="F322" s="26"/>
      <c r="G322" s="104"/>
      <c r="H322" s="135"/>
    </row>
    <row r="323" spans="1:8" x14ac:dyDescent="0.35">
      <c r="A323" s="17"/>
      <c r="B323" s="11"/>
      <c r="C323" s="227" t="s">
        <v>36</v>
      </c>
      <c r="D323" s="228"/>
      <c r="E323" s="124"/>
      <c r="F323" s="18"/>
      <c r="G323" s="96"/>
      <c r="H323" s="135"/>
    </row>
    <row r="324" spans="1:8" ht="52.8" x14ac:dyDescent="0.35">
      <c r="A324" s="17"/>
      <c r="B324" s="43">
        <v>2.0099999999999998</v>
      </c>
      <c r="C324" s="221" t="s">
        <v>261</v>
      </c>
      <c r="D324" s="222"/>
      <c r="E324" s="125">
        <v>398</v>
      </c>
      <c r="F324" s="28" t="s">
        <v>3</v>
      </c>
      <c r="G324" s="105"/>
      <c r="H324" s="96">
        <v>2938.22</v>
      </c>
    </row>
    <row r="325" spans="1:8" ht="66" x14ac:dyDescent="0.35">
      <c r="A325" s="17"/>
      <c r="B325" s="43">
        <v>2.02</v>
      </c>
      <c r="C325" s="221" t="s">
        <v>262</v>
      </c>
      <c r="D325" s="222"/>
      <c r="E325" s="125">
        <v>94</v>
      </c>
      <c r="F325" s="28" t="s">
        <v>2</v>
      </c>
      <c r="G325" s="105"/>
      <c r="H325" s="96">
        <v>3630.51</v>
      </c>
    </row>
    <row r="326" spans="1:8" ht="52.8" x14ac:dyDescent="0.35">
      <c r="A326" s="17"/>
      <c r="B326" s="43">
        <v>2.0299999999999998</v>
      </c>
      <c r="C326" s="221" t="s">
        <v>263</v>
      </c>
      <c r="D326" s="222"/>
      <c r="E326" s="125">
        <v>1</v>
      </c>
      <c r="F326" s="28" t="s">
        <v>2</v>
      </c>
      <c r="G326" s="105"/>
      <c r="H326" s="96">
        <v>25.5</v>
      </c>
    </row>
    <row r="327" spans="1:8" x14ac:dyDescent="0.35">
      <c r="A327" s="17"/>
      <c r="B327" s="43"/>
      <c r="C327" s="227" t="s">
        <v>264</v>
      </c>
      <c r="D327" s="228"/>
      <c r="E327" s="125"/>
      <c r="F327" s="29"/>
      <c r="G327" s="105"/>
      <c r="H327" s="96"/>
    </row>
    <row r="328" spans="1:8" ht="52.5" customHeight="1" x14ac:dyDescent="0.35">
      <c r="A328" s="17"/>
      <c r="B328" s="43">
        <v>2.04</v>
      </c>
      <c r="C328" s="221" t="s">
        <v>265</v>
      </c>
      <c r="D328" s="222"/>
      <c r="E328" s="125">
        <v>29</v>
      </c>
      <c r="F328" s="28" t="s">
        <v>63</v>
      </c>
      <c r="G328" s="105"/>
      <c r="H328" s="96">
        <v>7101.59</v>
      </c>
    </row>
    <row r="329" spans="1:8" ht="30" customHeight="1" x14ac:dyDescent="0.35">
      <c r="A329" s="17"/>
      <c r="B329" s="43">
        <v>2.0499999999999998</v>
      </c>
      <c r="C329" s="221" t="s">
        <v>266</v>
      </c>
      <c r="D329" s="222"/>
      <c r="E329" s="125">
        <v>42</v>
      </c>
      <c r="F329" s="28" t="s">
        <v>63</v>
      </c>
      <c r="G329" s="105"/>
      <c r="H329" s="96">
        <v>2015.88</v>
      </c>
    </row>
    <row r="330" spans="1:8" ht="41.25" customHeight="1" x14ac:dyDescent="0.35">
      <c r="A330" s="17"/>
      <c r="B330" s="43">
        <v>2.06</v>
      </c>
      <c r="C330" s="221" t="s">
        <v>267</v>
      </c>
      <c r="D330" s="222"/>
      <c r="E330" s="125">
        <v>1</v>
      </c>
      <c r="F330" s="28" t="s">
        <v>2</v>
      </c>
      <c r="G330" s="105"/>
      <c r="H330" s="96">
        <v>3659.4</v>
      </c>
    </row>
    <row r="331" spans="1:8" ht="54" customHeight="1" x14ac:dyDescent="0.35">
      <c r="A331" s="17"/>
      <c r="B331" s="43">
        <v>2.0699999999999998</v>
      </c>
      <c r="C331" s="221" t="s">
        <v>268</v>
      </c>
      <c r="D331" s="222"/>
      <c r="E331" s="125">
        <v>1</v>
      </c>
      <c r="F331" s="28" t="s">
        <v>0</v>
      </c>
      <c r="G331" s="105"/>
      <c r="H331" s="96" t="s">
        <v>373</v>
      </c>
    </row>
    <row r="332" spans="1:8" ht="55.5" customHeight="1" x14ac:dyDescent="0.35">
      <c r="A332" s="17"/>
      <c r="B332" s="43">
        <v>2.08</v>
      </c>
      <c r="C332" s="229" t="s">
        <v>269</v>
      </c>
      <c r="D332" s="230"/>
      <c r="E332" s="125">
        <v>2.8</v>
      </c>
      <c r="F332" s="28" t="s">
        <v>8</v>
      </c>
      <c r="G332" s="105"/>
      <c r="H332" s="96">
        <v>25466</v>
      </c>
    </row>
    <row r="333" spans="1:8" ht="39" customHeight="1" x14ac:dyDescent="0.35">
      <c r="A333" s="17"/>
      <c r="B333" s="43">
        <v>2.09</v>
      </c>
      <c r="C333" s="221" t="s">
        <v>270</v>
      </c>
      <c r="D333" s="222"/>
      <c r="E333" s="125">
        <v>48</v>
      </c>
      <c r="F333" s="28" t="s">
        <v>63</v>
      </c>
      <c r="G333" s="105"/>
      <c r="H333" s="131">
        <v>15793.2</v>
      </c>
    </row>
    <row r="334" spans="1:8" ht="26.25" customHeight="1" x14ac:dyDescent="0.35">
      <c r="A334" s="17"/>
      <c r="B334" s="43">
        <v>2.1</v>
      </c>
      <c r="C334" s="221" t="s">
        <v>271</v>
      </c>
      <c r="D334" s="222"/>
      <c r="E334" s="125">
        <v>66</v>
      </c>
      <c r="F334" s="28" t="s">
        <v>2</v>
      </c>
      <c r="G334" s="105"/>
      <c r="H334" s="131">
        <v>14338</v>
      </c>
    </row>
    <row r="335" spans="1:8" ht="39.6" x14ac:dyDescent="0.35">
      <c r="A335" s="17"/>
      <c r="B335" s="43">
        <v>2.11</v>
      </c>
      <c r="C335" s="221" t="s">
        <v>272</v>
      </c>
      <c r="D335" s="222"/>
      <c r="E335" s="125">
        <v>1</v>
      </c>
      <c r="F335" s="28" t="s">
        <v>0</v>
      </c>
      <c r="G335" s="105"/>
      <c r="H335" s="131" t="s">
        <v>373</v>
      </c>
    </row>
    <row r="336" spans="1:8" ht="27" customHeight="1" x14ac:dyDescent="0.35">
      <c r="A336" s="17"/>
      <c r="B336" s="43">
        <v>2.12</v>
      </c>
      <c r="C336" s="221" t="s">
        <v>273</v>
      </c>
      <c r="D336" s="222"/>
      <c r="E336" s="125">
        <v>1</v>
      </c>
      <c r="F336" s="28" t="s">
        <v>0</v>
      </c>
      <c r="G336" s="105"/>
      <c r="H336" s="131" t="s">
        <v>373</v>
      </c>
    </row>
    <row r="337" spans="1:8" ht="66" x14ac:dyDescent="0.35">
      <c r="A337" s="17"/>
      <c r="B337" s="43">
        <v>2.13</v>
      </c>
      <c r="C337" s="229" t="s">
        <v>274</v>
      </c>
      <c r="D337" s="230"/>
      <c r="E337" s="125">
        <v>1</v>
      </c>
      <c r="F337" s="28" t="s">
        <v>63</v>
      </c>
      <c r="G337" s="105"/>
      <c r="H337" s="131" t="s">
        <v>373</v>
      </c>
    </row>
    <row r="338" spans="1:8" ht="27.75" customHeight="1" x14ac:dyDescent="0.35">
      <c r="A338" s="17"/>
      <c r="B338" s="43">
        <v>2.14</v>
      </c>
      <c r="C338" s="229" t="s">
        <v>275</v>
      </c>
      <c r="D338" s="230"/>
      <c r="E338" s="125">
        <v>29</v>
      </c>
      <c r="F338" s="28" t="s">
        <v>3</v>
      </c>
      <c r="G338" s="105"/>
      <c r="H338" s="131">
        <v>3211.07</v>
      </c>
    </row>
    <row r="339" spans="1:8" ht="66" x14ac:dyDescent="0.35">
      <c r="A339" s="17"/>
      <c r="B339" s="43">
        <v>2.15</v>
      </c>
      <c r="C339" s="229" t="s">
        <v>276</v>
      </c>
      <c r="D339" s="230"/>
      <c r="E339" s="125">
        <v>1</v>
      </c>
      <c r="F339" s="28" t="s">
        <v>0</v>
      </c>
      <c r="G339" s="105"/>
      <c r="H339" s="131">
        <v>615.25</v>
      </c>
    </row>
    <row r="340" spans="1:8" ht="105.6" x14ac:dyDescent="0.35">
      <c r="A340" s="17"/>
      <c r="B340" s="43">
        <v>2.16</v>
      </c>
      <c r="C340" s="229" t="s">
        <v>277</v>
      </c>
      <c r="D340" s="230"/>
      <c r="E340" s="125">
        <v>1</v>
      </c>
      <c r="F340" s="28" t="s">
        <v>0</v>
      </c>
      <c r="G340" s="105">
        <v>0</v>
      </c>
      <c r="H340" s="131" t="s">
        <v>373</v>
      </c>
    </row>
    <row r="341" spans="1:8" ht="16.5" customHeight="1" x14ac:dyDescent="0.35">
      <c r="A341" s="17"/>
      <c r="B341" s="43"/>
      <c r="C341" s="216"/>
      <c r="D341" s="170"/>
      <c r="E341" s="125"/>
      <c r="F341" s="28"/>
      <c r="G341" s="105"/>
      <c r="H341" s="96"/>
    </row>
    <row r="342" spans="1:8" x14ac:dyDescent="0.35">
      <c r="A342" s="17"/>
      <c r="B342" s="43"/>
      <c r="C342" s="217" t="s">
        <v>278</v>
      </c>
      <c r="D342" s="44"/>
      <c r="E342" s="125"/>
      <c r="F342" s="29"/>
      <c r="G342" s="105"/>
      <c r="H342" s="131"/>
    </row>
    <row r="343" spans="1:8" ht="54.75" customHeight="1" x14ac:dyDescent="0.35">
      <c r="A343" s="17"/>
      <c r="B343" s="43">
        <v>2.17</v>
      </c>
      <c r="C343" s="221" t="s">
        <v>279</v>
      </c>
      <c r="D343" s="222"/>
      <c r="E343" s="125">
        <v>1</v>
      </c>
      <c r="F343" s="28" t="s">
        <v>0</v>
      </c>
      <c r="G343" s="105"/>
      <c r="H343" s="96">
        <v>615.25</v>
      </c>
    </row>
    <row r="344" spans="1:8" ht="53.25" customHeight="1" x14ac:dyDescent="0.35">
      <c r="A344" s="17"/>
      <c r="B344" s="43">
        <v>2.1800000000000002</v>
      </c>
      <c r="C344" s="229" t="s">
        <v>280</v>
      </c>
      <c r="D344" s="230"/>
      <c r="E344" s="125">
        <v>42</v>
      </c>
      <c r="F344" s="28" t="s">
        <v>63</v>
      </c>
      <c r="G344" s="105"/>
      <c r="H344" s="96">
        <v>2015.88</v>
      </c>
    </row>
    <row r="345" spans="1:8" x14ac:dyDescent="0.35">
      <c r="A345" s="17"/>
      <c r="B345" s="43"/>
      <c r="C345" s="217" t="s">
        <v>281</v>
      </c>
      <c r="D345" s="44"/>
      <c r="E345" s="125"/>
      <c r="F345" s="29"/>
      <c r="G345" s="105"/>
      <c r="H345" s="96"/>
    </row>
    <row r="346" spans="1:8" ht="40.5" customHeight="1" x14ac:dyDescent="0.35">
      <c r="A346" s="17"/>
      <c r="B346" s="43">
        <v>2.19</v>
      </c>
      <c r="C346" s="229" t="s">
        <v>282</v>
      </c>
      <c r="D346" s="230"/>
      <c r="E346" s="125">
        <v>84</v>
      </c>
      <c r="F346" s="28" t="s">
        <v>3</v>
      </c>
      <c r="G346" s="105"/>
      <c r="H346" s="96">
        <v>1617.84</v>
      </c>
    </row>
    <row r="347" spans="1:8" ht="39.6" x14ac:dyDescent="0.35">
      <c r="A347" s="17"/>
      <c r="B347" s="43">
        <v>2.2000000000000002</v>
      </c>
      <c r="C347" s="229" t="s">
        <v>283</v>
      </c>
      <c r="D347" s="230"/>
      <c r="E347" s="125">
        <v>84</v>
      </c>
      <c r="F347" s="28" t="s">
        <v>3</v>
      </c>
      <c r="G347" s="105"/>
      <c r="H347" s="96">
        <v>7639.8</v>
      </c>
    </row>
    <row r="348" spans="1:8" x14ac:dyDescent="0.35">
      <c r="A348" s="17"/>
      <c r="B348" s="43"/>
      <c r="C348" s="217" t="s">
        <v>284</v>
      </c>
      <c r="D348" s="44"/>
      <c r="E348" s="125"/>
      <c r="F348" s="29"/>
      <c r="G348" s="105"/>
      <c r="H348" s="96"/>
    </row>
    <row r="349" spans="1:8" ht="26.4" x14ac:dyDescent="0.35">
      <c r="A349" s="17"/>
      <c r="B349" s="43">
        <v>2.21</v>
      </c>
      <c r="C349" s="229" t="s">
        <v>285</v>
      </c>
      <c r="D349" s="230"/>
      <c r="E349" s="125">
        <v>1</v>
      </c>
      <c r="F349" s="28" t="s">
        <v>2</v>
      </c>
      <c r="G349" s="105"/>
      <c r="H349" s="96">
        <v>187.2</v>
      </c>
    </row>
    <row r="350" spans="1:8" x14ac:dyDescent="0.35">
      <c r="A350" s="17"/>
      <c r="B350" s="43"/>
      <c r="C350" s="217" t="s">
        <v>286</v>
      </c>
      <c r="D350" s="44"/>
      <c r="E350" s="125"/>
      <c r="F350" s="29"/>
      <c r="G350" s="105"/>
      <c r="H350" s="96"/>
    </row>
    <row r="351" spans="1:8" ht="39.6" x14ac:dyDescent="0.35">
      <c r="A351" s="17"/>
      <c r="B351" s="43">
        <v>2.2200000000000002</v>
      </c>
      <c r="C351" s="221" t="s">
        <v>287</v>
      </c>
      <c r="D351" s="222"/>
      <c r="E351" s="125">
        <v>1</v>
      </c>
      <c r="F351" s="28" t="s">
        <v>0</v>
      </c>
      <c r="G351" s="105"/>
      <c r="H351" s="96">
        <v>17981.349999999999</v>
      </c>
    </row>
    <row r="352" spans="1:8" ht="30.75" customHeight="1" x14ac:dyDescent="0.35">
      <c r="A352" s="17"/>
      <c r="B352" s="43">
        <v>2.23</v>
      </c>
      <c r="C352" s="221" t="s">
        <v>288</v>
      </c>
      <c r="D352" s="222"/>
      <c r="E352" s="125">
        <v>1</v>
      </c>
      <c r="F352" s="28" t="s">
        <v>0</v>
      </c>
      <c r="G352" s="105"/>
      <c r="H352" s="96" t="s">
        <v>373</v>
      </c>
    </row>
    <row r="353" spans="1:8" x14ac:dyDescent="0.35">
      <c r="A353" s="17"/>
      <c r="B353" s="43"/>
      <c r="C353" s="217" t="s">
        <v>6</v>
      </c>
      <c r="D353" s="169"/>
      <c r="E353" s="125"/>
      <c r="F353" s="29"/>
      <c r="G353" s="105"/>
      <c r="H353" s="131"/>
    </row>
    <row r="354" spans="1:8" ht="48" customHeight="1" x14ac:dyDescent="0.35">
      <c r="A354" s="17"/>
      <c r="B354" s="43">
        <v>2.2400000000000002</v>
      </c>
      <c r="C354" s="221" t="s">
        <v>289</v>
      </c>
      <c r="D354" s="222"/>
      <c r="E354" s="125">
        <v>79</v>
      </c>
      <c r="F354" s="28" t="s">
        <v>3</v>
      </c>
      <c r="G354" s="105"/>
      <c r="H354" s="96">
        <v>382.63</v>
      </c>
    </row>
    <row r="355" spans="1:8" ht="42" customHeight="1" x14ac:dyDescent="0.35">
      <c r="A355" s="17"/>
      <c r="B355" s="43">
        <v>2.25</v>
      </c>
      <c r="C355" s="221" t="s">
        <v>290</v>
      </c>
      <c r="D355" s="222"/>
      <c r="E355" s="125">
        <v>65</v>
      </c>
      <c r="F355" s="28" t="s">
        <v>3</v>
      </c>
      <c r="G355" s="105"/>
      <c r="H355" s="96">
        <v>312.23</v>
      </c>
    </row>
    <row r="356" spans="1:8" ht="39" customHeight="1" x14ac:dyDescent="0.35">
      <c r="A356" s="17"/>
      <c r="B356" s="43">
        <v>2.2599999999999998</v>
      </c>
      <c r="C356" s="221" t="s">
        <v>291</v>
      </c>
      <c r="D356" s="222"/>
      <c r="E356" s="125">
        <v>20</v>
      </c>
      <c r="F356" s="28" t="s">
        <v>3</v>
      </c>
      <c r="G356" s="105"/>
      <c r="H356" s="96">
        <v>95.66</v>
      </c>
    </row>
    <row r="357" spans="1:8" ht="39.6" x14ac:dyDescent="0.35">
      <c r="A357" s="17"/>
      <c r="B357" s="43">
        <v>2.27</v>
      </c>
      <c r="C357" s="221" t="s">
        <v>292</v>
      </c>
      <c r="D357" s="222"/>
      <c r="E357" s="125">
        <v>26</v>
      </c>
      <c r="F357" s="28" t="s">
        <v>2</v>
      </c>
      <c r="G357" s="105"/>
      <c r="H357" s="96">
        <v>624.45000000000005</v>
      </c>
    </row>
    <row r="358" spans="1:8" x14ac:dyDescent="0.35">
      <c r="A358" s="17"/>
      <c r="B358" s="43"/>
      <c r="C358" s="217" t="s">
        <v>293</v>
      </c>
      <c r="D358" s="169"/>
      <c r="E358" s="125"/>
      <c r="F358" s="29"/>
      <c r="G358" s="105"/>
      <c r="H358" s="96"/>
    </row>
    <row r="359" spans="1:8" ht="39.75" customHeight="1" x14ac:dyDescent="0.35">
      <c r="A359" s="17"/>
      <c r="B359" s="43">
        <v>2.2799999999999998</v>
      </c>
      <c r="C359" s="221" t="s">
        <v>294</v>
      </c>
      <c r="D359" s="222"/>
      <c r="E359" s="125">
        <v>1</v>
      </c>
      <c r="F359" s="28" t="s">
        <v>0</v>
      </c>
      <c r="G359" s="105">
        <v>0</v>
      </c>
      <c r="H359" s="96">
        <v>165.85</v>
      </c>
    </row>
    <row r="360" spans="1:8" ht="30" customHeight="1" x14ac:dyDescent="0.35">
      <c r="A360" s="17"/>
      <c r="B360" s="43">
        <v>2.29</v>
      </c>
      <c r="C360" s="223" t="s">
        <v>295</v>
      </c>
      <c r="D360" s="224"/>
      <c r="E360" s="126">
        <v>1</v>
      </c>
      <c r="F360" s="30" t="s">
        <v>0</v>
      </c>
      <c r="G360" s="106"/>
      <c r="H360" s="97">
        <v>358.45</v>
      </c>
    </row>
    <row r="361" spans="1:8" x14ac:dyDescent="0.35">
      <c r="A361" s="17"/>
      <c r="B361" s="45"/>
      <c r="C361" s="215"/>
      <c r="D361" s="46"/>
      <c r="E361" s="126"/>
      <c r="F361" s="53"/>
      <c r="G361" s="106"/>
      <c r="H361" s="132">
        <f>+E361*G361</f>
        <v>0</v>
      </c>
    </row>
    <row r="362" spans="1:8" x14ac:dyDescent="0.35">
      <c r="A362" s="17"/>
      <c r="B362" s="45"/>
      <c r="C362" s="214"/>
      <c r="D362" s="33"/>
      <c r="E362" s="120"/>
      <c r="F362" s="34"/>
      <c r="G362" s="107" t="s">
        <v>256</v>
      </c>
      <c r="H362" s="131">
        <f>SUM(H324:H361)</f>
        <v>110791.21</v>
      </c>
    </row>
    <row r="363" spans="1:8" ht="26.4" x14ac:dyDescent="0.35">
      <c r="A363" s="17"/>
      <c r="B363" s="43">
        <v>2.2999999999999998</v>
      </c>
      <c r="C363" s="214" t="s">
        <v>257</v>
      </c>
      <c r="D363" s="33"/>
      <c r="E363" s="121">
        <f>SUM(E23)</f>
        <v>0.1115</v>
      </c>
      <c r="F363" s="35"/>
      <c r="G363" s="106" t="s">
        <v>1</v>
      </c>
      <c r="H363" s="131">
        <f>+H362*E363</f>
        <v>12353.219915000001</v>
      </c>
    </row>
    <row r="364" spans="1:8" ht="16.5" customHeight="1" x14ac:dyDescent="0.35">
      <c r="A364" s="36"/>
      <c r="B364" s="47"/>
      <c r="C364" s="225" t="s">
        <v>327</v>
      </c>
      <c r="D364" s="173"/>
      <c r="E364" s="173"/>
      <c r="F364" s="173"/>
      <c r="G364" s="226"/>
      <c r="H364" s="136">
        <f>SUM(H362:H363)</f>
        <v>123144.42991500002</v>
      </c>
    </row>
    <row r="365" spans="1:8" x14ac:dyDescent="0.35">
      <c r="A365" s="12"/>
      <c r="B365" s="13"/>
      <c r="C365" s="48"/>
      <c r="D365" s="48"/>
      <c r="E365" s="127"/>
      <c r="F365" s="48"/>
      <c r="G365" s="110"/>
      <c r="H365" s="133"/>
    </row>
  </sheetData>
  <autoFilter ref="A1:H365"/>
  <mergeCells count="7">
    <mergeCell ref="C12:G12"/>
    <mergeCell ref="A2:H2"/>
    <mergeCell ref="A3:H3"/>
    <mergeCell ref="C4:G4"/>
    <mergeCell ref="C6:G6"/>
    <mergeCell ref="C8:G8"/>
    <mergeCell ref="C10:G10"/>
  </mergeCells>
  <pageMargins left="0.7" right="0.7" top="0.75" bottom="0.75" header="0.3" footer="0.3"/>
  <pageSetup paperSize="9" scale="70" orientation="portrait" r:id="rId1"/>
  <rowBreaks count="16" manualBreakCount="16">
    <brk id="25" max="9" man="1"/>
    <brk id="47" max="9" man="1"/>
    <brk id="72" max="9" man="1"/>
    <brk id="97" max="9" man="1"/>
    <brk id="120" max="9" man="1"/>
    <brk id="143" max="9" man="1"/>
    <brk id="164" max="9" man="1"/>
    <brk id="188" max="9" man="1"/>
    <brk id="202" max="9" man="1"/>
    <brk id="224" max="9" man="1"/>
    <brk id="247" max="9" man="1"/>
    <brk id="260" max="9" man="1"/>
    <brk id="282" max="9" man="1"/>
    <brk id="306" max="9" man="1"/>
    <brk id="319" max="9" man="1"/>
    <brk id="3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BF1D6"/>
  </sheetPr>
  <dimension ref="A1:R63"/>
  <sheetViews>
    <sheetView tabSelected="1" topLeftCell="A16" zoomScaleNormal="100" workbookViewId="0">
      <selection activeCell="E49" sqref="E49"/>
    </sheetView>
  </sheetViews>
  <sheetFormatPr defaultRowHeight="15.6" x14ac:dyDescent="0.35"/>
  <cols>
    <col min="1" max="1" width="3.44140625" customWidth="1"/>
    <col min="2" max="2" width="2.77734375" style="9" customWidth="1"/>
    <col min="3" max="3" width="34.44140625" customWidth="1"/>
    <col min="4" max="4" width="11" customWidth="1"/>
    <col min="5" max="5" width="7" bestFit="1" customWidth="1"/>
    <col min="6" max="6" width="14.21875" bestFit="1" customWidth="1"/>
    <col min="7" max="7" width="14.109375" bestFit="1" customWidth="1"/>
    <col min="8" max="8" width="2.109375" customWidth="1"/>
    <col min="9" max="10" width="3.88671875" customWidth="1"/>
    <col min="11" max="11" width="28.6640625" customWidth="1"/>
    <col min="12" max="12" width="5.109375" customWidth="1"/>
    <col min="13" max="13" width="4.44140625" customWidth="1"/>
    <col min="14" max="14" width="15" style="6" bestFit="1" customWidth="1"/>
    <col min="15" max="15" width="15.21875" style="236" bestFit="1" customWidth="1"/>
    <col min="16" max="16" width="3.44140625" customWidth="1"/>
    <col min="17" max="17" width="15.33203125" customWidth="1"/>
    <col min="18" max="18" width="13.77734375" bestFit="1" customWidth="1"/>
    <col min="257" max="257" width="3" customWidth="1"/>
    <col min="258" max="258" width="2.77734375" customWidth="1"/>
    <col min="259" max="259" width="32.6640625" customWidth="1"/>
    <col min="260" max="260" width="11" customWidth="1"/>
    <col min="261" max="261" width="9.33203125" customWidth="1"/>
    <col min="262" max="262" width="14.44140625" customWidth="1"/>
    <col min="263" max="263" width="14.109375" bestFit="1" customWidth="1"/>
    <col min="265" max="265" width="20.21875" customWidth="1"/>
    <col min="513" max="513" width="3" customWidth="1"/>
    <col min="514" max="514" width="2.77734375" customWidth="1"/>
    <col min="515" max="515" width="32.6640625" customWidth="1"/>
    <col min="516" max="516" width="11" customWidth="1"/>
    <col min="517" max="517" width="9.33203125" customWidth="1"/>
    <col min="518" max="518" width="14.44140625" customWidth="1"/>
    <col min="519" max="519" width="14.109375" bestFit="1" customWidth="1"/>
    <col min="521" max="521" width="20.21875" customWidth="1"/>
    <col min="769" max="769" width="3" customWidth="1"/>
    <col min="770" max="770" width="2.77734375" customWidth="1"/>
    <col min="771" max="771" width="32.6640625" customWidth="1"/>
    <col min="772" max="772" width="11" customWidth="1"/>
    <col min="773" max="773" width="9.33203125" customWidth="1"/>
    <col min="774" max="774" width="14.44140625" customWidth="1"/>
    <col min="775" max="775" width="14.109375" bestFit="1" customWidth="1"/>
    <col min="777" max="777" width="20.21875" customWidth="1"/>
    <col min="1025" max="1025" width="3" customWidth="1"/>
    <col min="1026" max="1026" width="2.77734375" customWidth="1"/>
    <col min="1027" max="1027" width="32.6640625" customWidth="1"/>
    <col min="1028" max="1028" width="11" customWidth="1"/>
    <col min="1029" max="1029" width="9.33203125" customWidth="1"/>
    <col min="1030" max="1030" width="14.44140625" customWidth="1"/>
    <col min="1031" max="1031" width="14.109375" bestFit="1" customWidth="1"/>
    <col min="1033" max="1033" width="20.21875" customWidth="1"/>
    <col min="1281" max="1281" width="3" customWidth="1"/>
    <col min="1282" max="1282" width="2.77734375" customWidth="1"/>
    <col min="1283" max="1283" width="32.6640625" customWidth="1"/>
    <col min="1284" max="1284" width="11" customWidth="1"/>
    <col min="1285" max="1285" width="9.33203125" customWidth="1"/>
    <col min="1286" max="1286" width="14.44140625" customWidth="1"/>
    <col min="1287" max="1287" width="14.109375" bestFit="1" customWidth="1"/>
    <col min="1289" max="1289" width="20.21875" customWidth="1"/>
    <col min="1537" max="1537" width="3" customWidth="1"/>
    <col min="1538" max="1538" width="2.77734375" customWidth="1"/>
    <col min="1539" max="1539" width="32.6640625" customWidth="1"/>
    <col min="1540" max="1540" width="11" customWidth="1"/>
    <col min="1541" max="1541" width="9.33203125" customWidth="1"/>
    <col min="1542" max="1542" width="14.44140625" customWidth="1"/>
    <col min="1543" max="1543" width="14.109375" bestFit="1" customWidth="1"/>
    <col min="1545" max="1545" width="20.21875" customWidth="1"/>
    <col min="1793" max="1793" width="3" customWidth="1"/>
    <col min="1794" max="1794" width="2.77734375" customWidth="1"/>
    <col min="1795" max="1795" width="32.6640625" customWidth="1"/>
    <col min="1796" max="1796" width="11" customWidth="1"/>
    <col min="1797" max="1797" width="9.33203125" customWidth="1"/>
    <col min="1798" max="1798" width="14.44140625" customWidth="1"/>
    <col min="1799" max="1799" width="14.109375" bestFit="1" customWidth="1"/>
    <col min="1801" max="1801" width="20.21875" customWidth="1"/>
    <col min="2049" max="2049" width="3" customWidth="1"/>
    <col min="2050" max="2050" width="2.77734375" customWidth="1"/>
    <col min="2051" max="2051" width="32.6640625" customWidth="1"/>
    <col min="2052" max="2052" width="11" customWidth="1"/>
    <col min="2053" max="2053" width="9.33203125" customWidth="1"/>
    <col min="2054" max="2054" width="14.44140625" customWidth="1"/>
    <col min="2055" max="2055" width="14.109375" bestFit="1" customWidth="1"/>
    <col min="2057" max="2057" width="20.21875" customWidth="1"/>
    <col min="2305" max="2305" width="3" customWidth="1"/>
    <col min="2306" max="2306" width="2.77734375" customWidth="1"/>
    <col min="2307" max="2307" width="32.6640625" customWidth="1"/>
    <col min="2308" max="2308" width="11" customWidth="1"/>
    <col min="2309" max="2309" width="9.33203125" customWidth="1"/>
    <col min="2310" max="2310" width="14.44140625" customWidth="1"/>
    <col min="2311" max="2311" width="14.109375" bestFit="1" customWidth="1"/>
    <col min="2313" max="2313" width="20.21875" customWidth="1"/>
    <col min="2561" max="2561" width="3" customWidth="1"/>
    <col min="2562" max="2562" width="2.77734375" customWidth="1"/>
    <col min="2563" max="2563" width="32.6640625" customWidth="1"/>
    <col min="2564" max="2564" width="11" customWidth="1"/>
    <col min="2565" max="2565" width="9.33203125" customWidth="1"/>
    <col min="2566" max="2566" width="14.44140625" customWidth="1"/>
    <col min="2567" max="2567" width="14.109375" bestFit="1" customWidth="1"/>
    <col min="2569" max="2569" width="20.21875" customWidth="1"/>
    <col min="2817" max="2817" width="3" customWidth="1"/>
    <col min="2818" max="2818" width="2.77734375" customWidth="1"/>
    <col min="2819" max="2819" width="32.6640625" customWidth="1"/>
    <col min="2820" max="2820" width="11" customWidth="1"/>
    <col min="2821" max="2821" width="9.33203125" customWidth="1"/>
    <col min="2822" max="2822" width="14.44140625" customWidth="1"/>
    <col min="2823" max="2823" width="14.109375" bestFit="1" customWidth="1"/>
    <col min="2825" max="2825" width="20.21875" customWidth="1"/>
    <col min="3073" max="3073" width="3" customWidth="1"/>
    <col min="3074" max="3074" width="2.77734375" customWidth="1"/>
    <col min="3075" max="3075" width="32.6640625" customWidth="1"/>
    <col min="3076" max="3076" width="11" customWidth="1"/>
    <col min="3077" max="3077" width="9.33203125" customWidth="1"/>
    <col min="3078" max="3078" width="14.44140625" customWidth="1"/>
    <col min="3079" max="3079" width="14.109375" bestFit="1" customWidth="1"/>
    <col min="3081" max="3081" width="20.21875" customWidth="1"/>
    <col min="3329" max="3329" width="3" customWidth="1"/>
    <col min="3330" max="3330" width="2.77734375" customWidth="1"/>
    <col min="3331" max="3331" width="32.6640625" customWidth="1"/>
    <col min="3332" max="3332" width="11" customWidth="1"/>
    <col min="3333" max="3333" width="9.33203125" customWidth="1"/>
    <col min="3334" max="3334" width="14.44140625" customWidth="1"/>
    <col min="3335" max="3335" width="14.109375" bestFit="1" customWidth="1"/>
    <col min="3337" max="3337" width="20.21875" customWidth="1"/>
    <col min="3585" max="3585" width="3" customWidth="1"/>
    <col min="3586" max="3586" width="2.77734375" customWidth="1"/>
    <col min="3587" max="3587" width="32.6640625" customWidth="1"/>
    <col min="3588" max="3588" width="11" customWidth="1"/>
    <col min="3589" max="3589" width="9.33203125" customWidth="1"/>
    <col min="3590" max="3590" width="14.44140625" customWidth="1"/>
    <col min="3591" max="3591" width="14.109375" bestFit="1" customWidth="1"/>
    <col min="3593" max="3593" width="20.21875" customWidth="1"/>
    <col min="3841" max="3841" width="3" customWidth="1"/>
    <col min="3842" max="3842" width="2.77734375" customWidth="1"/>
    <col min="3843" max="3843" width="32.6640625" customWidth="1"/>
    <col min="3844" max="3844" width="11" customWidth="1"/>
    <col min="3845" max="3845" width="9.33203125" customWidth="1"/>
    <col min="3846" max="3846" width="14.44140625" customWidth="1"/>
    <col min="3847" max="3847" width="14.109375" bestFit="1" customWidth="1"/>
    <col min="3849" max="3849" width="20.21875" customWidth="1"/>
    <col min="4097" max="4097" width="3" customWidth="1"/>
    <col min="4098" max="4098" width="2.77734375" customWidth="1"/>
    <col min="4099" max="4099" width="32.6640625" customWidth="1"/>
    <col min="4100" max="4100" width="11" customWidth="1"/>
    <col min="4101" max="4101" width="9.33203125" customWidth="1"/>
    <col min="4102" max="4102" width="14.44140625" customWidth="1"/>
    <col min="4103" max="4103" width="14.109375" bestFit="1" customWidth="1"/>
    <col min="4105" max="4105" width="20.21875" customWidth="1"/>
    <col min="4353" max="4353" width="3" customWidth="1"/>
    <col min="4354" max="4354" width="2.77734375" customWidth="1"/>
    <col min="4355" max="4355" width="32.6640625" customWidth="1"/>
    <col min="4356" max="4356" width="11" customWidth="1"/>
    <col min="4357" max="4357" width="9.33203125" customWidth="1"/>
    <col min="4358" max="4358" width="14.44140625" customWidth="1"/>
    <col min="4359" max="4359" width="14.109375" bestFit="1" customWidth="1"/>
    <col min="4361" max="4361" width="20.21875" customWidth="1"/>
    <col min="4609" max="4609" width="3" customWidth="1"/>
    <col min="4610" max="4610" width="2.77734375" customWidth="1"/>
    <col min="4611" max="4611" width="32.6640625" customWidth="1"/>
    <col min="4612" max="4612" width="11" customWidth="1"/>
    <col min="4613" max="4613" width="9.33203125" customWidth="1"/>
    <col min="4614" max="4614" width="14.44140625" customWidth="1"/>
    <col min="4615" max="4615" width="14.109375" bestFit="1" customWidth="1"/>
    <col min="4617" max="4617" width="20.21875" customWidth="1"/>
    <col min="4865" max="4865" width="3" customWidth="1"/>
    <col min="4866" max="4866" width="2.77734375" customWidth="1"/>
    <col min="4867" max="4867" width="32.6640625" customWidth="1"/>
    <col min="4868" max="4868" width="11" customWidth="1"/>
    <col min="4869" max="4869" width="9.33203125" customWidth="1"/>
    <col min="4870" max="4870" width="14.44140625" customWidth="1"/>
    <col min="4871" max="4871" width="14.109375" bestFit="1" customWidth="1"/>
    <col min="4873" max="4873" width="20.21875" customWidth="1"/>
    <col min="5121" max="5121" width="3" customWidth="1"/>
    <col min="5122" max="5122" width="2.77734375" customWidth="1"/>
    <col min="5123" max="5123" width="32.6640625" customWidth="1"/>
    <col min="5124" max="5124" width="11" customWidth="1"/>
    <col min="5125" max="5125" width="9.33203125" customWidth="1"/>
    <col min="5126" max="5126" width="14.44140625" customWidth="1"/>
    <col min="5127" max="5127" width="14.109375" bestFit="1" customWidth="1"/>
    <col min="5129" max="5129" width="20.21875" customWidth="1"/>
    <col min="5377" max="5377" width="3" customWidth="1"/>
    <col min="5378" max="5378" width="2.77734375" customWidth="1"/>
    <col min="5379" max="5379" width="32.6640625" customWidth="1"/>
    <col min="5380" max="5380" width="11" customWidth="1"/>
    <col min="5381" max="5381" width="9.33203125" customWidth="1"/>
    <col min="5382" max="5382" width="14.44140625" customWidth="1"/>
    <col min="5383" max="5383" width="14.109375" bestFit="1" customWidth="1"/>
    <col min="5385" max="5385" width="20.21875" customWidth="1"/>
    <col min="5633" max="5633" width="3" customWidth="1"/>
    <col min="5634" max="5634" width="2.77734375" customWidth="1"/>
    <col min="5635" max="5635" width="32.6640625" customWidth="1"/>
    <col min="5636" max="5636" width="11" customWidth="1"/>
    <col min="5637" max="5637" width="9.33203125" customWidth="1"/>
    <col min="5638" max="5638" width="14.44140625" customWidth="1"/>
    <col min="5639" max="5639" width="14.109375" bestFit="1" customWidth="1"/>
    <col min="5641" max="5641" width="20.21875" customWidth="1"/>
    <col min="5889" max="5889" width="3" customWidth="1"/>
    <col min="5890" max="5890" width="2.77734375" customWidth="1"/>
    <col min="5891" max="5891" width="32.6640625" customWidth="1"/>
    <col min="5892" max="5892" width="11" customWidth="1"/>
    <col min="5893" max="5893" width="9.33203125" customWidth="1"/>
    <col min="5894" max="5894" width="14.44140625" customWidth="1"/>
    <col min="5895" max="5895" width="14.109375" bestFit="1" customWidth="1"/>
    <col min="5897" max="5897" width="20.21875" customWidth="1"/>
    <col min="6145" max="6145" width="3" customWidth="1"/>
    <col min="6146" max="6146" width="2.77734375" customWidth="1"/>
    <col min="6147" max="6147" width="32.6640625" customWidth="1"/>
    <col min="6148" max="6148" width="11" customWidth="1"/>
    <col min="6149" max="6149" width="9.33203125" customWidth="1"/>
    <col min="6150" max="6150" width="14.44140625" customWidth="1"/>
    <col min="6151" max="6151" width="14.109375" bestFit="1" customWidth="1"/>
    <col min="6153" max="6153" width="20.21875" customWidth="1"/>
    <col min="6401" max="6401" width="3" customWidth="1"/>
    <col min="6402" max="6402" width="2.77734375" customWidth="1"/>
    <col min="6403" max="6403" width="32.6640625" customWidth="1"/>
    <col min="6404" max="6404" width="11" customWidth="1"/>
    <col min="6405" max="6405" width="9.33203125" customWidth="1"/>
    <col min="6406" max="6406" width="14.44140625" customWidth="1"/>
    <col min="6407" max="6407" width="14.109375" bestFit="1" customWidth="1"/>
    <col min="6409" max="6409" width="20.21875" customWidth="1"/>
    <col min="6657" max="6657" width="3" customWidth="1"/>
    <col min="6658" max="6658" width="2.77734375" customWidth="1"/>
    <col min="6659" max="6659" width="32.6640625" customWidth="1"/>
    <col min="6660" max="6660" width="11" customWidth="1"/>
    <col min="6661" max="6661" width="9.33203125" customWidth="1"/>
    <col min="6662" max="6662" width="14.44140625" customWidth="1"/>
    <col min="6663" max="6663" width="14.109375" bestFit="1" customWidth="1"/>
    <col min="6665" max="6665" width="20.21875" customWidth="1"/>
    <col min="6913" max="6913" width="3" customWidth="1"/>
    <col min="6914" max="6914" width="2.77734375" customWidth="1"/>
    <col min="6915" max="6915" width="32.6640625" customWidth="1"/>
    <col min="6916" max="6916" width="11" customWidth="1"/>
    <col min="6917" max="6917" width="9.33203125" customWidth="1"/>
    <col min="6918" max="6918" width="14.44140625" customWidth="1"/>
    <col min="6919" max="6919" width="14.109375" bestFit="1" customWidth="1"/>
    <col min="6921" max="6921" width="20.21875" customWidth="1"/>
    <col min="7169" max="7169" width="3" customWidth="1"/>
    <col min="7170" max="7170" width="2.77734375" customWidth="1"/>
    <col min="7171" max="7171" width="32.6640625" customWidth="1"/>
    <col min="7172" max="7172" width="11" customWidth="1"/>
    <col min="7173" max="7173" width="9.33203125" customWidth="1"/>
    <col min="7174" max="7174" width="14.44140625" customWidth="1"/>
    <col min="7175" max="7175" width="14.109375" bestFit="1" customWidth="1"/>
    <col min="7177" max="7177" width="20.21875" customWidth="1"/>
    <col min="7425" max="7425" width="3" customWidth="1"/>
    <col min="7426" max="7426" width="2.77734375" customWidth="1"/>
    <col min="7427" max="7427" width="32.6640625" customWidth="1"/>
    <col min="7428" max="7428" width="11" customWidth="1"/>
    <col min="7429" max="7429" width="9.33203125" customWidth="1"/>
    <col min="7430" max="7430" width="14.44140625" customWidth="1"/>
    <col min="7431" max="7431" width="14.109375" bestFit="1" customWidth="1"/>
    <col min="7433" max="7433" width="20.21875" customWidth="1"/>
    <col min="7681" max="7681" width="3" customWidth="1"/>
    <col min="7682" max="7682" width="2.77734375" customWidth="1"/>
    <col min="7683" max="7683" width="32.6640625" customWidth="1"/>
    <col min="7684" max="7684" width="11" customWidth="1"/>
    <col min="7685" max="7685" width="9.33203125" customWidth="1"/>
    <col min="7686" max="7686" width="14.44140625" customWidth="1"/>
    <col min="7687" max="7687" width="14.109375" bestFit="1" customWidth="1"/>
    <col min="7689" max="7689" width="20.21875" customWidth="1"/>
    <col min="7937" max="7937" width="3" customWidth="1"/>
    <col min="7938" max="7938" width="2.77734375" customWidth="1"/>
    <col min="7939" max="7939" width="32.6640625" customWidth="1"/>
    <col min="7940" max="7940" width="11" customWidth="1"/>
    <col min="7941" max="7941" width="9.33203125" customWidth="1"/>
    <col min="7942" max="7942" width="14.44140625" customWidth="1"/>
    <col min="7943" max="7943" width="14.109375" bestFit="1" customWidth="1"/>
    <col min="7945" max="7945" width="20.21875" customWidth="1"/>
    <col min="8193" max="8193" width="3" customWidth="1"/>
    <col min="8194" max="8194" width="2.77734375" customWidth="1"/>
    <col min="8195" max="8195" width="32.6640625" customWidth="1"/>
    <col min="8196" max="8196" width="11" customWidth="1"/>
    <col min="8197" max="8197" width="9.33203125" customWidth="1"/>
    <col min="8198" max="8198" width="14.44140625" customWidth="1"/>
    <col min="8199" max="8199" width="14.109375" bestFit="1" customWidth="1"/>
    <col min="8201" max="8201" width="20.21875" customWidth="1"/>
    <col min="8449" max="8449" width="3" customWidth="1"/>
    <col min="8450" max="8450" width="2.77734375" customWidth="1"/>
    <col min="8451" max="8451" width="32.6640625" customWidth="1"/>
    <col min="8452" max="8452" width="11" customWidth="1"/>
    <col min="8453" max="8453" width="9.33203125" customWidth="1"/>
    <col min="8454" max="8454" width="14.44140625" customWidth="1"/>
    <col min="8455" max="8455" width="14.109375" bestFit="1" customWidth="1"/>
    <col min="8457" max="8457" width="20.21875" customWidth="1"/>
    <col min="8705" max="8705" width="3" customWidth="1"/>
    <col min="8706" max="8706" width="2.77734375" customWidth="1"/>
    <col min="8707" max="8707" width="32.6640625" customWidth="1"/>
    <col min="8708" max="8708" width="11" customWidth="1"/>
    <col min="8709" max="8709" width="9.33203125" customWidth="1"/>
    <col min="8710" max="8710" width="14.44140625" customWidth="1"/>
    <col min="8711" max="8711" width="14.109375" bestFit="1" customWidth="1"/>
    <col min="8713" max="8713" width="20.21875" customWidth="1"/>
    <col min="8961" max="8961" width="3" customWidth="1"/>
    <col min="8962" max="8962" width="2.77734375" customWidth="1"/>
    <col min="8963" max="8963" width="32.6640625" customWidth="1"/>
    <col min="8964" max="8964" width="11" customWidth="1"/>
    <col min="8965" max="8965" width="9.33203125" customWidth="1"/>
    <col min="8966" max="8966" width="14.44140625" customWidth="1"/>
    <col min="8967" max="8967" width="14.109375" bestFit="1" customWidth="1"/>
    <col min="8969" max="8969" width="20.21875" customWidth="1"/>
    <col min="9217" max="9217" width="3" customWidth="1"/>
    <col min="9218" max="9218" width="2.77734375" customWidth="1"/>
    <col min="9219" max="9219" width="32.6640625" customWidth="1"/>
    <col min="9220" max="9220" width="11" customWidth="1"/>
    <col min="9221" max="9221" width="9.33203125" customWidth="1"/>
    <col min="9222" max="9222" width="14.44140625" customWidth="1"/>
    <col min="9223" max="9223" width="14.109375" bestFit="1" customWidth="1"/>
    <col min="9225" max="9225" width="20.21875" customWidth="1"/>
    <col min="9473" max="9473" width="3" customWidth="1"/>
    <col min="9474" max="9474" width="2.77734375" customWidth="1"/>
    <col min="9475" max="9475" width="32.6640625" customWidth="1"/>
    <col min="9476" max="9476" width="11" customWidth="1"/>
    <col min="9477" max="9477" width="9.33203125" customWidth="1"/>
    <col min="9478" max="9478" width="14.44140625" customWidth="1"/>
    <col min="9479" max="9479" width="14.109375" bestFit="1" customWidth="1"/>
    <col min="9481" max="9481" width="20.21875" customWidth="1"/>
    <col min="9729" max="9729" width="3" customWidth="1"/>
    <col min="9730" max="9730" width="2.77734375" customWidth="1"/>
    <col min="9731" max="9731" width="32.6640625" customWidth="1"/>
    <col min="9732" max="9732" width="11" customWidth="1"/>
    <col min="9733" max="9733" width="9.33203125" customWidth="1"/>
    <col min="9734" max="9734" width="14.44140625" customWidth="1"/>
    <col min="9735" max="9735" width="14.109375" bestFit="1" customWidth="1"/>
    <col min="9737" max="9737" width="20.21875" customWidth="1"/>
    <col min="9985" max="9985" width="3" customWidth="1"/>
    <col min="9986" max="9986" width="2.77734375" customWidth="1"/>
    <col min="9987" max="9987" width="32.6640625" customWidth="1"/>
    <col min="9988" max="9988" width="11" customWidth="1"/>
    <col min="9989" max="9989" width="9.33203125" customWidth="1"/>
    <col min="9990" max="9990" width="14.44140625" customWidth="1"/>
    <col min="9991" max="9991" width="14.109375" bestFit="1" customWidth="1"/>
    <col min="9993" max="9993" width="20.21875" customWidth="1"/>
    <col min="10241" max="10241" width="3" customWidth="1"/>
    <col min="10242" max="10242" width="2.77734375" customWidth="1"/>
    <col min="10243" max="10243" width="32.6640625" customWidth="1"/>
    <col min="10244" max="10244" width="11" customWidth="1"/>
    <col min="10245" max="10245" width="9.33203125" customWidth="1"/>
    <col min="10246" max="10246" width="14.44140625" customWidth="1"/>
    <col min="10247" max="10247" width="14.109375" bestFit="1" customWidth="1"/>
    <col min="10249" max="10249" width="20.21875" customWidth="1"/>
    <col min="10497" max="10497" width="3" customWidth="1"/>
    <col min="10498" max="10498" width="2.77734375" customWidth="1"/>
    <col min="10499" max="10499" width="32.6640625" customWidth="1"/>
    <col min="10500" max="10500" width="11" customWidth="1"/>
    <col min="10501" max="10501" width="9.33203125" customWidth="1"/>
    <col min="10502" max="10502" width="14.44140625" customWidth="1"/>
    <col min="10503" max="10503" width="14.109375" bestFit="1" customWidth="1"/>
    <col min="10505" max="10505" width="20.21875" customWidth="1"/>
    <col min="10753" max="10753" width="3" customWidth="1"/>
    <col min="10754" max="10754" width="2.77734375" customWidth="1"/>
    <col min="10755" max="10755" width="32.6640625" customWidth="1"/>
    <col min="10756" max="10756" width="11" customWidth="1"/>
    <col min="10757" max="10757" width="9.33203125" customWidth="1"/>
    <col min="10758" max="10758" width="14.44140625" customWidth="1"/>
    <col min="10759" max="10759" width="14.109375" bestFit="1" customWidth="1"/>
    <col min="10761" max="10761" width="20.21875" customWidth="1"/>
    <col min="11009" max="11009" width="3" customWidth="1"/>
    <col min="11010" max="11010" width="2.77734375" customWidth="1"/>
    <col min="11011" max="11011" width="32.6640625" customWidth="1"/>
    <col min="11012" max="11012" width="11" customWidth="1"/>
    <col min="11013" max="11013" width="9.33203125" customWidth="1"/>
    <col min="11014" max="11014" width="14.44140625" customWidth="1"/>
    <col min="11015" max="11015" width="14.109375" bestFit="1" customWidth="1"/>
    <col min="11017" max="11017" width="20.21875" customWidth="1"/>
    <col min="11265" max="11265" width="3" customWidth="1"/>
    <col min="11266" max="11266" width="2.77734375" customWidth="1"/>
    <col min="11267" max="11267" width="32.6640625" customWidth="1"/>
    <col min="11268" max="11268" width="11" customWidth="1"/>
    <col min="11269" max="11269" width="9.33203125" customWidth="1"/>
    <col min="11270" max="11270" width="14.44140625" customWidth="1"/>
    <col min="11271" max="11271" width="14.109375" bestFit="1" customWidth="1"/>
    <col min="11273" max="11273" width="20.21875" customWidth="1"/>
    <col min="11521" max="11521" width="3" customWidth="1"/>
    <col min="11522" max="11522" width="2.77734375" customWidth="1"/>
    <col min="11523" max="11523" width="32.6640625" customWidth="1"/>
    <col min="11524" max="11524" width="11" customWidth="1"/>
    <col min="11525" max="11525" width="9.33203125" customWidth="1"/>
    <col min="11526" max="11526" width="14.44140625" customWidth="1"/>
    <col min="11527" max="11527" width="14.109375" bestFit="1" customWidth="1"/>
    <col min="11529" max="11529" width="20.21875" customWidth="1"/>
    <col min="11777" max="11777" width="3" customWidth="1"/>
    <col min="11778" max="11778" width="2.77734375" customWidth="1"/>
    <col min="11779" max="11779" width="32.6640625" customWidth="1"/>
    <col min="11780" max="11780" width="11" customWidth="1"/>
    <col min="11781" max="11781" width="9.33203125" customWidth="1"/>
    <col min="11782" max="11782" width="14.44140625" customWidth="1"/>
    <col min="11783" max="11783" width="14.109375" bestFit="1" customWidth="1"/>
    <col min="11785" max="11785" width="20.21875" customWidth="1"/>
    <col min="12033" max="12033" width="3" customWidth="1"/>
    <col min="12034" max="12034" width="2.77734375" customWidth="1"/>
    <col min="12035" max="12035" width="32.6640625" customWidth="1"/>
    <col min="12036" max="12036" width="11" customWidth="1"/>
    <col min="12037" max="12037" width="9.33203125" customWidth="1"/>
    <col min="12038" max="12038" width="14.44140625" customWidth="1"/>
    <col min="12039" max="12039" width="14.109375" bestFit="1" customWidth="1"/>
    <col min="12041" max="12041" width="20.21875" customWidth="1"/>
    <col min="12289" max="12289" width="3" customWidth="1"/>
    <col min="12290" max="12290" width="2.77734375" customWidth="1"/>
    <col min="12291" max="12291" width="32.6640625" customWidth="1"/>
    <col min="12292" max="12292" width="11" customWidth="1"/>
    <col min="12293" max="12293" width="9.33203125" customWidth="1"/>
    <col min="12294" max="12294" width="14.44140625" customWidth="1"/>
    <col min="12295" max="12295" width="14.109375" bestFit="1" customWidth="1"/>
    <col min="12297" max="12297" width="20.21875" customWidth="1"/>
    <col min="12545" max="12545" width="3" customWidth="1"/>
    <col min="12546" max="12546" width="2.77734375" customWidth="1"/>
    <col min="12547" max="12547" width="32.6640625" customWidth="1"/>
    <col min="12548" max="12548" width="11" customWidth="1"/>
    <col min="12549" max="12549" width="9.33203125" customWidth="1"/>
    <col min="12550" max="12550" width="14.44140625" customWidth="1"/>
    <col min="12551" max="12551" width="14.109375" bestFit="1" customWidth="1"/>
    <col min="12553" max="12553" width="20.21875" customWidth="1"/>
    <col min="12801" max="12801" width="3" customWidth="1"/>
    <col min="12802" max="12802" width="2.77734375" customWidth="1"/>
    <col min="12803" max="12803" width="32.6640625" customWidth="1"/>
    <col min="12804" max="12804" width="11" customWidth="1"/>
    <col min="12805" max="12805" width="9.33203125" customWidth="1"/>
    <col min="12806" max="12806" width="14.44140625" customWidth="1"/>
    <col min="12807" max="12807" width="14.109375" bestFit="1" customWidth="1"/>
    <col min="12809" max="12809" width="20.21875" customWidth="1"/>
    <col min="13057" max="13057" width="3" customWidth="1"/>
    <col min="13058" max="13058" width="2.77734375" customWidth="1"/>
    <col min="13059" max="13059" width="32.6640625" customWidth="1"/>
    <col min="13060" max="13060" width="11" customWidth="1"/>
    <col min="13061" max="13061" width="9.33203125" customWidth="1"/>
    <col min="13062" max="13062" width="14.44140625" customWidth="1"/>
    <col min="13063" max="13063" width="14.109375" bestFit="1" customWidth="1"/>
    <col min="13065" max="13065" width="20.21875" customWidth="1"/>
    <col min="13313" max="13313" width="3" customWidth="1"/>
    <col min="13314" max="13314" width="2.77734375" customWidth="1"/>
    <col min="13315" max="13315" width="32.6640625" customWidth="1"/>
    <col min="13316" max="13316" width="11" customWidth="1"/>
    <col min="13317" max="13317" width="9.33203125" customWidth="1"/>
    <col min="13318" max="13318" width="14.44140625" customWidth="1"/>
    <col min="13319" max="13319" width="14.109375" bestFit="1" customWidth="1"/>
    <col min="13321" max="13321" width="20.21875" customWidth="1"/>
    <col min="13569" max="13569" width="3" customWidth="1"/>
    <col min="13570" max="13570" width="2.77734375" customWidth="1"/>
    <col min="13571" max="13571" width="32.6640625" customWidth="1"/>
    <col min="13572" max="13572" width="11" customWidth="1"/>
    <col min="13573" max="13573" width="9.33203125" customWidth="1"/>
    <col min="13574" max="13574" width="14.44140625" customWidth="1"/>
    <col min="13575" max="13575" width="14.109375" bestFit="1" customWidth="1"/>
    <col min="13577" max="13577" width="20.21875" customWidth="1"/>
    <col min="13825" max="13825" width="3" customWidth="1"/>
    <col min="13826" max="13826" width="2.77734375" customWidth="1"/>
    <col min="13827" max="13827" width="32.6640625" customWidth="1"/>
    <col min="13828" max="13828" width="11" customWidth="1"/>
    <col min="13829" max="13829" width="9.33203125" customWidth="1"/>
    <col min="13830" max="13830" width="14.44140625" customWidth="1"/>
    <col min="13831" max="13831" width="14.109375" bestFit="1" customWidth="1"/>
    <col min="13833" max="13833" width="20.21875" customWidth="1"/>
    <col min="14081" max="14081" width="3" customWidth="1"/>
    <col min="14082" max="14082" width="2.77734375" customWidth="1"/>
    <col min="14083" max="14083" width="32.6640625" customWidth="1"/>
    <col min="14084" max="14084" width="11" customWidth="1"/>
    <col min="14085" max="14085" width="9.33203125" customWidth="1"/>
    <col min="14086" max="14086" width="14.44140625" customWidth="1"/>
    <col min="14087" max="14087" width="14.109375" bestFit="1" customWidth="1"/>
    <col min="14089" max="14089" width="20.21875" customWidth="1"/>
    <col min="14337" max="14337" width="3" customWidth="1"/>
    <col min="14338" max="14338" width="2.77734375" customWidth="1"/>
    <col min="14339" max="14339" width="32.6640625" customWidth="1"/>
    <col min="14340" max="14340" width="11" customWidth="1"/>
    <col min="14341" max="14341" width="9.33203125" customWidth="1"/>
    <col min="14342" max="14342" width="14.44140625" customWidth="1"/>
    <col min="14343" max="14343" width="14.109375" bestFit="1" customWidth="1"/>
    <col min="14345" max="14345" width="20.21875" customWidth="1"/>
    <col min="14593" max="14593" width="3" customWidth="1"/>
    <col min="14594" max="14594" width="2.77734375" customWidth="1"/>
    <col min="14595" max="14595" width="32.6640625" customWidth="1"/>
    <col min="14596" max="14596" width="11" customWidth="1"/>
    <col min="14597" max="14597" width="9.33203125" customWidth="1"/>
    <col min="14598" max="14598" width="14.44140625" customWidth="1"/>
    <col min="14599" max="14599" width="14.109375" bestFit="1" customWidth="1"/>
    <col min="14601" max="14601" width="20.21875" customWidth="1"/>
    <col min="14849" max="14849" width="3" customWidth="1"/>
    <col min="14850" max="14850" width="2.77734375" customWidth="1"/>
    <col min="14851" max="14851" width="32.6640625" customWidth="1"/>
    <col min="14852" max="14852" width="11" customWidth="1"/>
    <col min="14853" max="14853" width="9.33203125" customWidth="1"/>
    <col min="14854" max="14854" width="14.44140625" customWidth="1"/>
    <col min="14855" max="14855" width="14.109375" bestFit="1" customWidth="1"/>
    <col min="14857" max="14857" width="20.21875" customWidth="1"/>
    <col min="15105" max="15105" width="3" customWidth="1"/>
    <col min="15106" max="15106" width="2.77734375" customWidth="1"/>
    <col min="15107" max="15107" width="32.6640625" customWidth="1"/>
    <col min="15108" max="15108" width="11" customWidth="1"/>
    <col min="15109" max="15109" width="9.33203125" customWidth="1"/>
    <col min="15110" max="15110" width="14.44140625" customWidth="1"/>
    <col min="15111" max="15111" width="14.109375" bestFit="1" customWidth="1"/>
    <col min="15113" max="15113" width="20.21875" customWidth="1"/>
    <col min="15361" max="15361" width="3" customWidth="1"/>
    <col min="15362" max="15362" width="2.77734375" customWidth="1"/>
    <col min="15363" max="15363" width="32.6640625" customWidth="1"/>
    <col min="15364" max="15364" width="11" customWidth="1"/>
    <col min="15365" max="15365" width="9.33203125" customWidth="1"/>
    <col min="15366" max="15366" width="14.44140625" customWidth="1"/>
    <col min="15367" max="15367" width="14.109375" bestFit="1" customWidth="1"/>
    <col min="15369" max="15369" width="20.21875" customWidth="1"/>
    <col min="15617" max="15617" width="3" customWidth="1"/>
    <col min="15618" max="15618" width="2.77734375" customWidth="1"/>
    <col min="15619" max="15619" width="32.6640625" customWidth="1"/>
    <col min="15620" max="15620" width="11" customWidth="1"/>
    <col min="15621" max="15621" width="9.33203125" customWidth="1"/>
    <col min="15622" max="15622" width="14.44140625" customWidth="1"/>
    <col min="15623" max="15623" width="14.109375" bestFit="1" customWidth="1"/>
    <col min="15625" max="15625" width="20.21875" customWidth="1"/>
    <col min="15873" max="15873" width="3" customWidth="1"/>
    <col min="15874" max="15874" width="2.77734375" customWidth="1"/>
    <col min="15875" max="15875" width="32.6640625" customWidth="1"/>
    <col min="15876" max="15876" width="11" customWidth="1"/>
    <col min="15877" max="15877" width="9.33203125" customWidth="1"/>
    <col min="15878" max="15878" width="14.44140625" customWidth="1"/>
    <col min="15879" max="15879" width="14.109375" bestFit="1" customWidth="1"/>
    <col min="15881" max="15881" width="20.21875" customWidth="1"/>
    <col min="16129" max="16129" width="3" customWidth="1"/>
    <col min="16130" max="16130" width="2.77734375" customWidth="1"/>
    <col min="16131" max="16131" width="32.6640625" customWidth="1"/>
    <col min="16132" max="16132" width="11" customWidth="1"/>
    <col min="16133" max="16133" width="9.33203125" customWidth="1"/>
    <col min="16134" max="16134" width="14.44140625" customWidth="1"/>
    <col min="16135" max="16135" width="14.109375" bestFit="1" customWidth="1"/>
    <col min="16137" max="16137" width="20.21875" customWidth="1"/>
  </cols>
  <sheetData>
    <row r="1" spans="1:18" ht="20.25" customHeight="1" x14ac:dyDescent="0.35">
      <c r="A1" s="327" t="s">
        <v>328</v>
      </c>
      <c r="B1" s="327"/>
      <c r="C1" s="327"/>
      <c r="D1" s="327"/>
      <c r="E1" s="327"/>
      <c r="F1" s="327"/>
      <c r="G1" s="327"/>
    </row>
    <row r="2" spans="1:18" ht="22.5" customHeight="1" x14ac:dyDescent="0.4">
      <c r="A2" s="328" t="s">
        <v>329</v>
      </c>
      <c r="B2" s="328"/>
      <c r="C2" s="328"/>
      <c r="D2" s="328"/>
      <c r="E2" s="328"/>
      <c r="F2" s="328"/>
      <c r="G2" s="328"/>
    </row>
    <row r="3" spans="1:18" x14ac:dyDescent="0.35">
      <c r="A3" s="55"/>
      <c r="B3" s="56"/>
      <c r="C3" s="55"/>
      <c r="D3" s="55"/>
      <c r="E3" s="55"/>
      <c r="F3" s="55"/>
      <c r="G3" s="55"/>
    </row>
    <row r="4" spans="1:18" ht="15.75" customHeight="1" x14ac:dyDescent="0.35">
      <c r="A4" s="57"/>
      <c r="B4" s="58"/>
      <c r="C4" s="59" t="s">
        <v>330</v>
      </c>
      <c r="D4" s="60"/>
      <c r="E4" s="61" t="s">
        <v>1</v>
      </c>
      <c r="F4" s="61" t="s">
        <v>331</v>
      </c>
      <c r="G4" s="62" t="s">
        <v>332</v>
      </c>
    </row>
    <row r="5" spans="1:18" x14ac:dyDescent="0.35">
      <c r="A5" s="63"/>
      <c r="B5" s="54"/>
      <c r="C5" s="64" t="s">
        <v>333</v>
      </c>
      <c r="D5" s="64"/>
      <c r="E5" s="64"/>
      <c r="F5" s="65"/>
      <c r="G5" s="66" t="s">
        <v>334</v>
      </c>
    </row>
    <row r="6" spans="1:18" ht="16.5" customHeight="1" x14ac:dyDescent="0.35">
      <c r="A6" s="63"/>
      <c r="B6" s="54"/>
      <c r="C6" s="64"/>
      <c r="D6" s="64"/>
      <c r="E6" s="64"/>
      <c r="F6" s="65"/>
      <c r="G6" s="66"/>
    </row>
    <row r="7" spans="1:18" x14ac:dyDescent="0.35">
      <c r="A7" s="67" t="s">
        <v>335</v>
      </c>
      <c r="B7" s="68">
        <v>1</v>
      </c>
      <c r="C7" s="69" t="s">
        <v>336</v>
      </c>
      <c r="D7" s="64"/>
      <c r="E7" s="64"/>
      <c r="F7" s="65"/>
      <c r="G7" s="66"/>
    </row>
    <row r="8" spans="1:18" ht="48.6" customHeight="1" x14ac:dyDescent="0.35">
      <c r="A8" s="67" t="s">
        <v>335</v>
      </c>
      <c r="B8" s="68">
        <v>1</v>
      </c>
      <c r="C8" s="338" t="s">
        <v>337</v>
      </c>
      <c r="D8" s="339"/>
      <c r="E8" s="340"/>
      <c r="F8" s="65"/>
      <c r="G8" s="70">
        <f>'Section 5. New Balconies'!H357</f>
        <v>3483298.221955</v>
      </c>
    </row>
    <row r="9" spans="1:18" ht="16.5" customHeight="1" x14ac:dyDescent="0.35">
      <c r="A9" s="71"/>
      <c r="B9" s="54"/>
      <c r="C9" s="72"/>
      <c r="D9" s="65"/>
      <c r="E9" s="73"/>
      <c r="F9" s="73"/>
      <c r="G9" s="74"/>
    </row>
    <row r="10" spans="1:18" ht="16.2" x14ac:dyDescent="0.35">
      <c r="A10" s="67" t="s">
        <v>335</v>
      </c>
      <c r="B10" s="68">
        <v>2</v>
      </c>
      <c r="C10" s="338" t="s">
        <v>338</v>
      </c>
      <c r="D10" s="340"/>
      <c r="E10" s="65"/>
      <c r="F10" s="65"/>
      <c r="G10" s="66"/>
      <c r="J10" s="75"/>
      <c r="K10" s="76"/>
      <c r="L10" s="77"/>
      <c r="M10" s="77"/>
      <c r="R10" s="211"/>
    </row>
    <row r="11" spans="1:18" ht="31.5" customHeight="1" x14ac:dyDescent="0.35">
      <c r="A11" s="67" t="s">
        <v>335</v>
      </c>
      <c r="B11" s="68">
        <v>2</v>
      </c>
      <c r="C11" s="78" t="s">
        <v>339</v>
      </c>
      <c r="D11" s="65"/>
      <c r="E11" s="65"/>
      <c r="F11" s="66">
        <v>250000</v>
      </c>
      <c r="G11" s="74"/>
      <c r="J11" s="75"/>
      <c r="K11" s="76"/>
      <c r="L11" s="77"/>
      <c r="M11" s="77"/>
    </row>
    <row r="12" spans="1:18" ht="22.5" customHeight="1" x14ac:dyDescent="0.35">
      <c r="A12" s="63"/>
      <c r="B12" s="54"/>
      <c r="C12" s="72" t="s">
        <v>340</v>
      </c>
      <c r="D12" s="270">
        <v>0.1</v>
      </c>
      <c r="E12" s="7"/>
      <c r="F12" s="74">
        <v>25000</v>
      </c>
      <c r="G12" s="74"/>
      <c r="J12" s="75"/>
      <c r="K12" s="76"/>
      <c r="L12" s="77"/>
      <c r="M12" s="77"/>
    </row>
    <row r="13" spans="1:18" ht="18" customHeight="1" x14ac:dyDescent="0.35">
      <c r="A13" s="71"/>
      <c r="B13" s="54"/>
      <c r="C13" s="72"/>
      <c r="D13" s="65"/>
      <c r="E13" s="212"/>
      <c r="F13" s="213">
        <f>SUM(F11:F12)</f>
        <v>275000</v>
      </c>
      <c r="G13" s="79">
        <f>F13</f>
        <v>275000</v>
      </c>
      <c r="J13" s="75"/>
      <c r="K13" s="76"/>
      <c r="L13" s="77"/>
      <c r="M13" s="77"/>
    </row>
    <row r="14" spans="1:18" ht="18" customHeight="1" x14ac:dyDescent="0.35">
      <c r="A14" s="80"/>
      <c r="B14" s="81"/>
      <c r="C14" s="82"/>
      <c r="D14" s="83"/>
      <c r="E14" s="84"/>
      <c r="F14" s="84"/>
      <c r="G14" s="85"/>
      <c r="J14" s="75"/>
      <c r="K14" s="76"/>
      <c r="L14" s="77"/>
      <c r="M14" s="77"/>
      <c r="N14" s="240"/>
      <c r="Q14" s="211"/>
    </row>
    <row r="15" spans="1:18" ht="14.25" customHeight="1" x14ac:dyDescent="0.35">
      <c r="A15" s="67" t="s">
        <v>335</v>
      </c>
      <c r="B15" s="68">
        <v>3</v>
      </c>
      <c r="C15" s="86" t="s">
        <v>344</v>
      </c>
      <c r="D15" s="87"/>
      <c r="E15" s="87"/>
      <c r="F15" s="66">
        <v>1000</v>
      </c>
      <c r="G15" s="66"/>
      <c r="K15" s="231"/>
      <c r="L15" s="232"/>
      <c r="M15" s="233"/>
      <c r="N15" s="234"/>
      <c r="O15" s="234"/>
      <c r="Q15" s="211"/>
    </row>
    <row r="16" spans="1:18" ht="7.2" customHeight="1" x14ac:dyDescent="0.35">
      <c r="A16" s="67"/>
      <c r="B16" s="68"/>
      <c r="C16" s="87"/>
      <c r="D16" s="87"/>
      <c r="E16" s="87"/>
      <c r="F16" s="66"/>
      <c r="G16" s="66"/>
      <c r="K16" s="231"/>
      <c r="L16" s="232"/>
      <c r="M16" s="233"/>
      <c r="N16" s="234"/>
      <c r="O16" s="234"/>
      <c r="Q16" s="211"/>
    </row>
    <row r="17" spans="1:18" ht="14.25" customHeight="1" x14ac:dyDescent="0.35">
      <c r="A17" s="67"/>
      <c r="B17" s="68"/>
      <c r="C17" s="65" t="s">
        <v>345</v>
      </c>
      <c r="D17" s="65" t="s">
        <v>341</v>
      </c>
      <c r="E17" s="284">
        <v>0.13250000000000001</v>
      </c>
      <c r="F17" s="213">
        <f>SUM(F15*E17)</f>
        <v>132.5</v>
      </c>
      <c r="G17" s="88">
        <f>F15+F17</f>
        <v>1132.5</v>
      </c>
      <c r="K17" s="231"/>
      <c r="L17" s="232"/>
      <c r="M17" s="233"/>
      <c r="N17" s="234"/>
      <c r="O17" s="234"/>
      <c r="Q17" s="211"/>
    </row>
    <row r="18" spans="1:18" ht="14.25" customHeight="1" x14ac:dyDescent="0.35">
      <c r="A18" s="67"/>
      <c r="B18" s="68"/>
      <c r="C18" s="72"/>
      <c r="D18" s="87"/>
      <c r="E18" s="285"/>
      <c r="F18" s="87"/>
      <c r="G18" s="66"/>
      <c r="K18" s="231"/>
      <c r="L18" s="232"/>
      <c r="M18" s="233"/>
      <c r="N18" s="234"/>
      <c r="O18" s="234"/>
      <c r="Q18" s="211"/>
    </row>
    <row r="19" spans="1:18" ht="14.25" customHeight="1" x14ac:dyDescent="0.35">
      <c r="A19" s="67" t="s">
        <v>335</v>
      </c>
      <c r="B19" s="68">
        <v>4</v>
      </c>
      <c r="C19" s="86" t="s">
        <v>346</v>
      </c>
      <c r="D19" s="87"/>
      <c r="E19" s="285"/>
      <c r="F19" s="66">
        <v>5000</v>
      </c>
      <c r="G19" s="66"/>
      <c r="K19" s="231"/>
      <c r="L19" s="232"/>
      <c r="M19" s="233"/>
      <c r="N19" s="234"/>
      <c r="O19" s="234"/>
      <c r="Q19" s="211"/>
      <c r="R19" s="211"/>
    </row>
    <row r="20" spans="1:18" ht="7.95" customHeight="1" x14ac:dyDescent="0.35">
      <c r="A20" s="89"/>
      <c r="B20" s="68"/>
      <c r="C20" s="86"/>
      <c r="D20" s="87"/>
      <c r="E20" s="285"/>
      <c r="F20" s="87"/>
      <c r="G20" s="66"/>
      <c r="K20" s="231"/>
      <c r="L20" s="232"/>
      <c r="M20" s="233"/>
      <c r="N20" s="234"/>
      <c r="O20" s="234"/>
      <c r="Q20" s="211"/>
    </row>
    <row r="21" spans="1:18" ht="14.25" customHeight="1" x14ac:dyDescent="0.35">
      <c r="A21" s="89"/>
      <c r="B21" s="68"/>
      <c r="C21" s="90" t="s">
        <v>347</v>
      </c>
      <c r="D21" s="65" t="s">
        <v>341</v>
      </c>
      <c r="E21" s="284">
        <v>0.13250000000000001</v>
      </c>
      <c r="F21" s="213">
        <f>SUM(F19*E21)</f>
        <v>662.5</v>
      </c>
      <c r="G21" s="88">
        <f>F19+F21</f>
        <v>5662.5</v>
      </c>
      <c r="K21" s="231"/>
      <c r="L21" s="232"/>
      <c r="M21" s="233"/>
      <c r="N21" s="234"/>
      <c r="O21" s="234"/>
      <c r="Q21" s="211"/>
    </row>
    <row r="22" spans="1:18" ht="14.25" customHeight="1" x14ac:dyDescent="0.35">
      <c r="A22" s="89"/>
      <c r="B22" s="68"/>
      <c r="C22" s="72"/>
      <c r="D22" s="87"/>
      <c r="E22" s="285"/>
      <c r="F22" s="87"/>
      <c r="G22" s="66"/>
      <c r="K22" s="231"/>
      <c r="L22" s="232"/>
      <c r="M22" s="233"/>
      <c r="N22" s="234"/>
      <c r="O22" s="234"/>
      <c r="R22" s="211"/>
    </row>
    <row r="23" spans="1:18" ht="14.25" customHeight="1" x14ac:dyDescent="0.35">
      <c r="A23" s="89" t="s">
        <v>335</v>
      </c>
      <c r="B23" s="68">
        <v>5</v>
      </c>
      <c r="C23" s="86" t="s">
        <v>348</v>
      </c>
      <c r="D23" s="87"/>
      <c r="E23" s="285"/>
      <c r="F23" s="66">
        <v>1000</v>
      </c>
      <c r="G23" s="66"/>
      <c r="K23" s="231"/>
      <c r="L23" s="232"/>
      <c r="M23" s="233"/>
      <c r="N23" s="234"/>
      <c r="O23" s="234"/>
    </row>
    <row r="24" spans="1:18" ht="7.95" customHeight="1" x14ac:dyDescent="0.35">
      <c r="A24" s="89"/>
      <c r="B24" s="68"/>
      <c r="C24" s="86"/>
      <c r="D24" s="87"/>
      <c r="E24" s="285"/>
      <c r="F24" s="87"/>
      <c r="G24" s="66"/>
      <c r="K24" s="231"/>
      <c r="L24" s="232"/>
      <c r="M24" s="233"/>
      <c r="N24" s="234"/>
      <c r="O24" s="234"/>
      <c r="R24" s="211"/>
    </row>
    <row r="25" spans="1:18" ht="14.25" customHeight="1" x14ac:dyDescent="0.35">
      <c r="A25" s="89"/>
      <c r="B25" s="68"/>
      <c r="C25" s="91" t="s">
        <v>349</v>
      </c>
      <c r="D25" s="65" t="s">
        <v>341</v>
      </c>
      <c r="E25" s="284">
        <v>0.13250000000000001</v>
      </c>
      <c r="F25" s="213">
        <f>SUM(F23*E25)</f>
        <v>132.5</v>
      </c>
      <c r="G25" s="88">
        <f>F23+F25</f>
        <v>1132.5</v>
      </c>
      <c r="K25" s="231"/>
      <c r="L25" s="232"/>
      <c r="M25" s="233"/>
      <c r="N25" s="234"/>
      <c r="O25" s="234"/>
    </row>
    <row r="26" spans="1:18" ht="14.25" customHeight="1" x14ac:dyDescent="0.35">
      <c r="A26" s="89"/>
      <c r="B26" s="68"/>
      <c r="C26" s="91"/>
      <c r="D26" s="87"/>
      <c r="E26" s="286"/>
      <c r="F26" s="65"/>
      <c r="G26" s="66"/>
      <c r="K26" s="231"/>
      <c r="L26" s="239"/>
      <c r="M26" s="233"/>
      <c r="N26" s="234"/>
      <c r="O26" s="234"/>
      <c r="R26" s="211"/>
    </row>
    <row r="27" spans="1:18" ht="14.25" customHeight="1" x14ac:dyDescent="0.35">
      <c r="A27" s="89" t="s">
        <v>335</v>
      </c>
      <c r="B27" s="68">
        <v>6</v>
      </c>
      <c r="C27" s="86" t="s">
        <v>350</v>
      </c>
      <c r="D27" s="87"/>
      <c r="E27" s="285"/>
      <c r="F27" s="66">
        <v>1000</v>
      </c>
      <c r="G27" s="66"/>
      <c r="K27" s="231"/>
      <c r="L27" s="232"/>
      <c r="M27" s="233"/>
      <c r="N27" s="234"/>
      <c r="O27" s="234"/>
    </row>
    <row r="28" spans="1:18" ht="7.95" customHeight="1" x14ac:dyDescent="0.35">
      <c r="A28" s="89"/>
      <c r="B28" s="68"/>
      <c r="C28" s="86"/>
      <c r="D28" s="87"/>
      <c r="E28" s="285"/>
      <c r="F28" s="87"/>
      <c r="G28" s="66"/>
      <c r="K28" s="231"/>
      <c r="L28" s="232"/>
      <c r="M28" s="233"/>
      <c r="N28" s="234"/>
      <c r="O28" s="234"/>
    </row>
    <row r="29" spans="1:18" ht="14.25" customHeight="1" x14ac:dyDescent="0.35">
      <c r="A29" s="89"/>
      <c r="B29" s="68"/>
      <c r="C29" s="91" t="s">
        <v>351</v>
      </c>
      <c r="D29" s="65" t="s">
        <v>341</v>
      </c>
      <c r="E29" s="284">
        <v>0.13250000000000001</v>
      </c>
      <c r="F29" s="213">
        <f>SUM(F27*E29)</f>
        <v>132.5</v>
      </c>
      <c r="G29" s="88">
        <f>F27+F29</f>
        <v>1132.5</v>
      </c>
      <c r="K29" s="231"/>
      <c r="L29" s="232"/>
      <c r="M29" s="233"/>
      <c r="N29" s="234"/>
      <c r="O29" s="234"/>
      <c r="R29" s="211"/>
    </row>
    <row r="30" spans="1:18" x14ac:dyDescent="0.35">
      <c r="A30" s="89"/>
      <c r="B30" s="68"/>
      <c r="C30" s="91"/>
      <c r="D30" s="87"/>
      <c r="E30" s="65"/>
      <c r="F30" s="65"/>
      <c r="G30" s="66"/>
      <c r="K30" s="235"/>
      <c r="L30" s="235"/>
      <c r="M30" s="235"/>
      <c r="N30" s="236"/>
    </row>
    <row r="31" spans="1:18" ht="9.6" customHeight="1" x14ac:dyDescent="0.35">
      <c r="A31" s="329" t="s">
        <v>352</v>
      </c>
      <c r="B31" s="330"/>
      <c r="C31" s="330"/>
      <c r="D31" s="330"/>
      <c r="E31" s="330"/>
      <c r="F31" s="331"/>
      <c r="G31" s="92"/>
      <c r="K31" s="237"/>
      <c r="L31" s="235"/>
      <c r="M31" s="235"/>
      <c r="N31" s="236"/>
      <c r="O31" s="238"/>
    </row>
    <row r="32" spans="1:18" x14ac:dyDescent="0.35">
      <c r="A32" s="332"/>
      <c r="B32" s="333"/>
      <c r="C32" s="333"/>
      <c r="D32" s="333"/>
      <c r="E32" s="333"/>
      <c r="F32" s="334"/>
      <c r="G32" s="265">
        <f>SUM(G8:G31)</f>
        <v>3767358.221955</v>
      </c>
      <c r="K32" s="235"/>
      <c r="L32" s="235"/>
      <c r="M32" s="235"/>
      <c r="N32" s="236"/>
    </row>
    <row r="33" spans="1:8" ht="9.6" customHeight="1" x14ac:dyDescent="0.35">
      <c r="A33" s="335"/>
      <c r="B33" s="336"/>
      <c r="C33" s="336"/>
      <c r="D33" s="336"/>
      <c r="E33" s="336"/>
      <c r="F33" s="337"/>
      <c r="G33" s="93"/>
    </row>
    <row r="34" spans="1:8" x14ac:dyDescent="0.35">
      <c r="A34" s="68"/>
      <c r="B34" s="68" t="s">
        <v>342</v>
      </c>
      <c r="C34" s="68" t="s">
        <v>353</v>
      </c>
      <c r="D34" s="68"/>
      <c r="E34" s="68"/>
      <c r="F34" s="68"/>
      <c r="G34" s="94"/>
    </row>
    <row r="35" spans="1:8" x14ac:dyDescent="0.35">
      <c r="A35" s="68"/>
      <c r="B35" s="68" t="s">
        <v>343</v>
      </c>
      <c r="C35" s="68" t="s">
        <v>354</v>
      </c>
      <c r="D35" s="68"/>
      <c r="E35" s="68"/>
      <c r="F35" s="68"/>
      <c r="G35" s="94"/>
    </row>
    <row r="36" spans="1:8" ht="9.6" customHeight="1" x14ac:dyDescent="0.35">
      <c r="A36" s="68"/>
      <c r="B36" s="68"/>
      <c r="C36" s="68"/>
      <c r="D36" s="68"/>
      <c r="E36" s="68"/>
      <c r="F36" s="68"/>
      <c r="G36" s="94"/>
    </row>
    <row r="37" spans="1:8" ht="30.6" customHeight="1" x14ac:dyDescent="0.35">
      <c r="A37" s="95"/>
      <c r="B37" s="95"/>
      <c r="C37" s="326" t="s">
        <v>355</v>
      </c>
      <c r="D37" s="326"/>
      <c r="E37" s="326"/>
      <c r="F37" s="326"/>
      <c r="G37" s="5"/>
      <c r="H37" s="5"/>
    </row>
    <row r="38" spans="1:8" ht="10.199999999999999" customHeight="1" x14ac:dyDescent="0.35">
      <c r="A38" s="95"/>
      <c r="B38" s="95"/>
      <c r="C38" s="95"/>
      <c r="D38" s="95"/>
      <c r="E38" s="95"/>
      <c r="F38" s="95"/>
      <c r="G38" s="5"/>
      <c r="H38" s="5"/>
    </row>
    <row r="39" spans="1:8" ht="19.2" customHeight="1" x14ac:dyDescent="0.35">
      <c r="A39" s="95"/>
      <c r="B39" s="95"/>
      <c r="C39" s="5" t="s">
        <v>374</v>
      </c>
      <c r="D39" s="5"/>
      <c r="E39" s="5"/>
      <c r="F39" s="95"/>
      <c r="G39" s="5"/>
      <c r="H39" s="5"/>
    </row>
    <row r="40" spans="1:8" ht="9.6" customHeight="1" x14ac:dyDescent="0.35">
      <c r="A40" s="5"/>
      <c r="B40" s="54"/>
      <c r="C40" s="5"/>
      <c r="D40" s="5"/>
      <c r="E40" s="5"/>
      <c r="F40" s="5"/>
      <c r="G40" s="5"/>
      <c r="H40" s="5"/>
    </row>
    <row r="41" spans="1:8" x14ac:dyDescent="0.35">
      <c r="A41" s="5"/>
      <c r="B41" s="54"/>
      <c r="C41" s="5" t="s">
        <v>375</v>
      </c>
      <c r="D41" s="5"/>
      <c r="E41" s="5"/>
      <c r="F41" s="5"/>
      <c r="G41" s="5"/>
      <c r="H41" s="5"/>
    </row>
    <row r="42" spans="1:8" ht="9" customHeight="1" x14ac:dyDescent="0.35">
      <c r="A42" s="5"/>
      <c r="B42" s="54"/>
      <c r="C42" s="5"/>
      <c r="D42" s="5"/>
      <c r="E42" s="5"/>
      <c r="F42" s="5"/>
      <c r="G42" s="5"/>
      <c r="H42" s="5"/>
    </row>
    <row r="43" spans="1:8" x14ac:dyDescent="0.35">
      <c r="A43" s="5"/>
      <c r="B43" s="54"/>
      <c r="C43" s="5" t="s">
        <v>376</v>
      </c>
      <c r="D43" s="5"/>
      <c r="E43" s="5"/>
      <c r="F43" s="5"/>
      <c r="G43" s="5"/>
      <c r="H43" s="5"/>
    </row>
    <row r="44" spans="1:8" ht="9.6" customHeight="1" x14ac:dyDescent="0.35">
      <c r="A44" s="5"/>
      <c r="B44" s="54"/>
      <c r="C44" s="5"/>
      <c r="D44" s="5"/>
      <c r="E44" s="5"/>
      <c r="F44" s="5"/>
      <c r="G44" s="5"/>
      <c r="H44" s="5"/>
    </row>
    <row r="45" spans="1:8" x14ac:dyDescent="0.35">
      <c r="A45" s="5"/>
      <c r="B45" s="54"/>
      <c r="C45" s="5" t="s">
        <v>377</v>
      </c>
      <c r="D45" s="5"/>
      <c r="E45" s="5"/>
      <c r="F45" s="5"/>
      <c r="G45" s="5"/>
      <c r="H45" s="5"/>
    </row>
    <row r="46" spans="1:8" ht="9.6" customHeight="1" x14ac:dyDescent="0.35">
      <c r="A46" s="5"/>
      <c r="B46" s="54"/>
      <c r="C46" s="5"/>
      <c r="D46" s="5"/>
      <c r="E46" s="5"/>
      <c r="F46" s="5"/>
      <c r="G46" s="5"/>
      <c r="H46" s="5"/>
    </row>
    <row r="47" spans="1:8" x14ac:dyDescent="0.35">
      <c r="A47" s="5"/>
      <c r="B47" s="54"/>
      <c r="C47" s="5" t="s">
        <v>378</v>
      </c>
      <c r="D47" s="5"/>
      <c r="E47" s="5"/>
      <c r="F47" s="5"/>
      <c r="G47" s="5"/>
      <c r="H47" s="5"/>
    </row>
    <row r="48" spans="1:8" ht="7.95" customHeight="1" x14ac:dyDescent="0.35">
      <c r="A48" s="5"/>
      <c r="B48" s="54"/>
      <c r="C48" s="5"/>
      <c r="D48" s="5"/>
      <c r="E48" s="5"/>
      <c r="F48" s="5"/>
      <c r="G48" s="5"/>
      <c r="H48" s="5"/>
    </row>
    <row r="49" spans="1:8" ht="61.8" customHeight="1" x14ac:dyDescent="0.35">
      <c r="A49" s="5"/>
      <c r="B49" s="54"/>
      <c r="C49" s="5" t="s">
        <v>356</v>
      </c>
      <c r="D49" s="5"/>
      <c r="E49" s="5" t="s">
        <v>379</v>
      </c>
      <c r="F49" s="5"/>
      <c r="G49" s="5"/>
      <c r="H49" s="5"/>
    </row>
    <row r="50" spans="1:8" ht="10.199999999999999" customHeight="1" x14ac:dyDescent="0.35">
      <c r="A50" s="5"/>
      <c r="B50" s="54"/>
      <c r="C50" s="5"/>
      <c r="D50" s="5"/>
      <c r="E50" s="5"/>
      <c r="F50" s="5"/>
      <c r="G50" s="5"/>
      <c r="H50" s="5"/>
    </row>
    <row r="51" spans="1:8" x14ac:dyDescent="0.35">
      <c r="A51" s="5"/>
      <c r="B51" s="54"/>
      <c r="C51" s="5"/>
      <c r="D51" s="5"/>
      <c r="E51" s="5"/>
      <c r="F51" s="5"/>
      <c r="G51" s="5"/>
      <c r="H51" s="5"/>
    </row>
    <row r="52" spans="1:8" x14ac:dyDescent="0.35">
      <c r="A52" s="5"/>
      <c r="B52" s="54"/>
      <c r="C52" s="5"/>
      <c r="D52" s="5"/>
      <c r="E52" s="5"/>
      <c r="F52" s="5"/>
      <c r="G52" s="5"/>
      <c r="H52" s="5"/>
    </row>
    <row r="53" spans="1:8" x14ac:dyDescent="0.35">
      <c r="A53" s="5"/>
      <c r="B53" s="54"/>
      <c r="C53" s="5"/>
      <c r="D53" s="5"/>
      <c r="E53" s="5"/>
      <c r="F53" s="5"/>
      <c r="G53" s="5"/>
      <c r="H53" s="5"/>
    </row>
    <row r="54" spans="1:8" x14ac:dyDescent="0.35">
      <c r="A54" s="5"/>
      <c r="B54" s="54"/>
      <c r="C54" s="5"/>
      <c r="D54" s="5"/>
      <c r="E54" s="5"/>
      <c r="F54" s="5"/>
      <c r="G54" s="5"/>
      <c r="H54" s="5"/>
    </row>
    <row r="55" spans="1:8" x14ac:dyDescent="0.35">
      <c r="A55" s="5"/>
      <c r="B55" s="54"/>
      <c r="C55" s="5"/>
      <c r="D55" s="5"/>
      <c r="E55" s="5"/>
      <c r="F55" s="5"/>
      <c r="G55" s="5"/>
      <c r="H55" s="5"/>
    </row>
    <row r="56" spans="1:8" x14ac:dyDescent="0.35">
      <c r="A56" s="5"/>
      <c r="B56" s="54"/>
      <c r="C56" s="5"/>
      <c r="D56" s="5"/>
      <c r="E56" s="5"/>
      <c r="F56" s="5"/>
      <c r="G56" s="5"/>
      <c r="H56" s="5"/>
    </row>
    <row r="57" spans="1:8" x14ac:dyDescent="0.35">
      <c r="A57" s="5"/>
      <c r="B57" s="54"/>
      <c r="C57" s="5"/>
      <c r="D57" s="5"/>
      <c r="E57" s="5"/>
      <c r="F57" s="5"/>
      <c r="G57" s="5"/>
      <c r="H57" s="5"/>
    </row>
    <row r="58" spans="1:8" x14ac:dyDescent="0.35">
      <c r="A58" s="5"/>
      <c r="B58" s="54"/>
      <c r="C58" s="5"/>
      <c r="D58" s="5"/>
      <c r="E58" s="5"/>
      <c r="F58" s="5"/>
      <c r="G58" s="5"/>
      <c r="H58" s="5"/>
    </row>
    <row r="59" spans="1:8" x14ac:dyDescent="0.35">
      <c r="A59" s="5"/>
      <c r="B59" s="54"/>
      <c r="C59" s="5"/>
      <c r="D59" s="5"/>
      <c r="E59" s="5"/>
      <c r="F59" s="5"/>
      <c r="G59" s="5"/>
      <c r="H59" s="5"/>
    </row>
    <row r="60" spans="1:8" x14ac:dyDescent="0.35">
      <c r="A60" s="5"/>
      <c r="B60" s="54"/>
      <c r="C60" s="5"/>
      <c r="D60" s="5"/>
      <c r="E60" s="5"/>
      <c r="F60" s="5"/>
      <c r="G60" s="5"/>
      <c r="H60" s="5"/>
    </row>
    <row r="61" spans="1:8" x14ac:dyDescent="0.35">
      <c r="A61" s="5"/>
      <c r="B61" s="54"/>
      <c r="C61" s="5"/>
      <c r="D61" s="5"/>
      <c r="E61" s="5"/>
      <c r="F61" s="5"/>
      <c r="G61" s="5"/>
      <c r="H61" s="5"/>
    </row>
    <row r="62" spans="1:8" x14ac:dyDescent="0.35">
      <c r="A62" s="5"/>
      <c r="B62" s="54"/>
      <c r="C62" s="5"/>
      <c r="D62" s="5"/>
      <c r="E62" s="5"/>
      <c r="F62" s="5"/>
      <c r="G62" s="5"/>
      <c r="H62" s="5"/>
    </row>
    <row r="63" spans="1:8" x14ac:dyDescent="0.35">
      <c r="A63" s="5"/>
      <c r="B63" s="54"/>
      <c r="C63" s="5"/>
      <c r="D63" s="5"/>
      <c r="E63" s="5"/>
      <c r="F63" s="5"/>
      <c r="G63" s="5"/>
      <c r="H63" s="5"/>
    </row>
  </sheetData>
  <mergeCells count="6">
    <mergeCell ref="C37:F37"/>
    <mergeCell ref="A1:G1"/>
    <mergeCell ref="A2:G2"/>
    <mergeCell ref="A31:F33"/>
    <mergeCell ref="C8:E8"/>
    <mergeCell ref="C10:D10"/>
  </mergeCell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Section 5. New Balconies</vt:lpstr>
      <vt:lpstr>Contractor Pricing Section</vt:lpstr>
      <vt:lpstr>Summary of Pricing</vt:lpstr>
      <vt:lpstr>'Contractor Pricing Section'!Print_Area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Higgins</dc:creator>
  <cp:lastModifiedBy>Maxine Locke</cp:lastModifiedBy>
  <cp:lastPrinted>2017-07-11T09:16:03Z</cp:lastPrinted>
  <dcterms:created xsi:type="dcterms:W3CDTF">2010-02-09T15:37:27Z</dcterms:created>
  <dcterms:modified xsi:type="dcterms:W3CDTF">2017-07-11T15:23:54Z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