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southampton\Data\PreQual\SUBMISSIONS\2017\Tenders\Local Authorities &amp; Councils\Southampton City Council\OP54636 Balconies Framework\In Progress\Pricing\"/>
    </mc:Choice>
  </mc:AlternateContent>
  <bookViews>
    <workbookView xWindow="0" yWindow="0" windowWidth="24576" windowHeight="9660" activeTab="4"/>
  </bookViews>
  <sheets>
    <sheet name="Rate Definitions" sheetId="2" r:id="rId1"/>
    <sheet name="Preliminaries" sheetId="5" r:id="rId2"/>
    <sheet name="Building Works" sheetId="3" r:id="rId3"/>
    <sheet name="Additional rates" sheetId="6" r:id="rId4"/>
    <sheet name="Framework offer summary" sheetId="4" r:id="rId5"/>
  </sheets>
  <definedNames>
    <definedName name="_Toc394935108" localSheetId="0">'Rate Definitions'!$B$5</definedName>
    <definedName name="_Toc394935109" localSheetId="0">'Rate Definitions'!$B$9</definedName>
    <definedName name="_xlnm.Print_Area" localSheetId="3">'Additional rates'!$A$1:$F$74</definedName>
    <definedName name="_xlnm.Print_Area" localSheetId="2">'Building Works'!$A$3:$F$81</definedName>
    <definedName name="_xlnm.Print_Area" localSheetId="4">'Framework offer summary'!$A$1:$F$62</definedName>
    <definedName name="_xlnm.Print_Area" localSheetId="1">Preliminaries!$A$1:$I$47</definedName>
    <definedName name="_xlnm.Print_Area" localSheetId="0">'Rate Definitions'!$A$3:$B$40</definedName>
  </definedNames>
  <calcPr calcId="171027"/>
</workbook>
</file>

<file path=xl/calcChain.xml><?xml version="1.0" encoding="utf-8"?>
<calcChain xmlns="http://schemas.openxmlformats.org/spreadsheetml/2006/main">
  <c r="F24" i="4" l="1"/>
  <c r="E43" i="4"/>
  <c r="E39" i="4"/>
  <c r="E35" i="4"/>
  <c r="E31" i="4"/>
  <c r="F72" i="6" l="1"/>
  <c r="F79" i="3"/>
  <c r="H9" i="5"/>
  <c r="H11" i="5"/>
  <c r="H13" i="5"/>
  <c r="H15" i="5"/>
  <c r="H17" i="5"/>
  <c r="H19" i="5"/>
  <c r="H21" i="5"/>
  <c r="H23" i="5"/>
  <c r="H25" i="5"/>
  <c r="H27" i="5"/>
  <c r="H29" i="5"/>
  <c r="H31" i="5"/>
  <c r="H33" i="5"/>
  <c r="H35" i="5"/>
  <c r="H37" i="5"/>
  <c r="H39" i="5"/>
  <c r="H41" i="5"/>
  <c r="H7" i="5"/>
  <c r="F43" i="4" l="1"/>
  <c r="F39" i="4"/>
  <c r="F35" i="4"/>
  <c r="F31" i="4"/>
  <c r="F13" i="3" l="1"/>
  <c r="F59" i="3" l="1"/>
  <c r="F63" i="3"/>
  <c r="F41" i="3"/>
  <c r="F67" i="3"/>
  <c r="F69" i="3"/>
  <c r="F55" i="3"/>
  <c r="F57" i="3"/>
  <c r="F61" i="3"/>
  <c r="F35" i="3"/>
  <c r="F27" i="3"/>
  <c r="F29" i="3"/>
  <c r="F14" i="4" l="1"/>
  <c r="F26" i="4" s="1"/>
  <c r="F27" i="4" s="1"/>
  <c r="F47" i="4" s="1"/>
  <c r="F37" i="3"/>
  <c r="F39" i="3" l="1"/>
  <c r="F21" i="3"/>
  <c r="F23" i="3"/>
  <c r="F25" i="3"/>
  <c r="F31" i="3"/>
  <c r="F11" i="3"/>
  <c r="F15" i="3"/>
  <c r="F45" i="5"/>
  <c r="F9" i="4" s="1"/>
  <c r="G45" i="5"/>
  <c r="F10" i="4" s="1"/>
  <c r="E45" i="5"/>
  <c r="F8" i="4" l="1"/>
  <c r="H45" i="5"/>
  <c r="F77" i="3"/>
  <c r="F51" i="3" l="1"/>
  <c r="F53" i="3"/>
  <c r="F65" i="3"/>
  <c r="F17" i="3"/>
  <c r="F19" i="3" s="1"/>
  <c r="F43" i="3"/>
  <c r="F45" i="3"/>
  <c r="F47" i="3"/>
  <c r="F12" i="4" l="1"/>
</calcChain>
</file>

<file path=xl/sharedStrings.xml><?xml version="1.0" encoding="utf-8"?>
<sst xmlns="http://schemas.openxmlformats.org/spreadsheetml/2006/main" count="248" uniqueCount="168">
  <si>
    <t>MEASUREMENT PREAMBLES</t>
  </si>
  <si>
    <t>The following are provided as indicative examples only and should be reviewed and adapted as necessary by the Client, prior to incorporation into any tender or other Contract documentation, to ensure that they are fully compatible with the maintenance service to be provided and the particular Schedule of Rates with which they are to be used.</t>
  </si>
  <si>
    <t>Generally</t>
  </si>
  <si>
    <t>Generally Rates Deemed to Include</t>
  </si>
  <si>
    <t>A.</t>
  </si>
  <si>
    <t>Rates for all Schedule of Rates items in all trades generally are deemed to include as appropriate for the following:</t>
  </si>
  <si>
    <t>Clearing away all arisings, redundant materials, debris, rubbish etc., from site including damping down to reduce dust, loading into skips at ground level, skip hire or equivalent, transport and landfill and other waste disposal charges including any recycling costs.</t>
  </si>
  <si>
    <t>Temporary supports, shoring or hoarding to existing structure including maintaining, adapting and clearing away on completion and making good all work damaged or disturbed.</t>
  </si>
  <si>
    <t>All setting and marking out, including provision and removal of temporary profiles.</t>
  </si>
  <si>
    <t>Jointing and or finishing new materials including additional material where required.</t>
  </si>
  <si>
    <t>B</t>
  </si>
  <si>
    <t>C</t>
  </si>
  <si>
    <t>D</t>
  </si>
  <si>
    <t>E</t>
  </si>
  <si>
    <t>F</t>
  </si>
  <si>
    <t>G</t>
  </si>
  <si>
    <t>H</t>
  </si>
  <si>
    <t>I</t>
  </si>
  <si>
    <t>J</t>
  </si>
  <si>
    <t>K</t>
  </si>
  <si>
    <t>L</t>
  </si>
  <si>
    <t>M</t>
  </si>
  <si>
    <t>Jointing and or finishing new materials to existing including additional material where required.</t>
  </si>
  <si>
    <t>Matching all materials to existing.</t>
  </si>
  <si>
    <t>Making good existing structure, finishings etc., as necessary.</t>
  </si>
  <si>
    <t>Protecting the whole of the works.</t>
  </si>
  <si>
    <t>T</t>
  </si>
  <si>
    <t>Rate</t>
  </si>
  <si>
    <t>£</t>
  </si>
  <si>
    <t>m2</t>
  </si>
  <si>
    <t>m</t>
  </si>
  <si>
    <t>Page 1</t>
  </si>
  <si>
    <t>Preliminaries</t>
  </si>
  <si>
    <t xml:space="preserve">QS; </t>
  </si>
  <si>
    <t xml:space="preserve">Site Agent/ Working Foreman </t>
  </si>
  <si>
    <t>Welfare</t>
  </si>
  <si>
    <t>Storage</t>
  </si>
  <si>
    <t>Plant and tools</t>
  </si>
  <si>
    <t>Consumables</t>
  </si>
  <si>
    <t>Condition Survey</t>
  </si>
  <si>
    <t>Post contract documents incl completion documentation</t>
  </si>
  <si>
    <t>Scaffold licence</t>
  </si>
  <si>
    <t>Scaffold design</t>
  </si>
  <si>
    <t>Scaffolding</t>
  </si>
  <si>
    <t>Site compound and hoarding; including design calculations</t>
  </si>
  <si>
    <t xml:space="preserve">Temporay Lighting </t>
  </si>
  <si>
    <t>Daily clean &amp; Final Clean</t>
  </si>
  <si>
    <t>Waste Management</t>
  </si>
  <si>
    <t>Bond</t>
  </si>
  <si>
    <t xml:space="preserve">Insurances </t>
  </si>
  <si>
    <t>Set-up</t>
  </si>
  <si>
    <t>Time Related</t>
  </si>
  <si>
    <t>Removal</t>
  </si>
  <si>
    <t>Total</t>
  </si>
  <si>
    <t>Totals carried to Pricing Summary   £</t>
  </si>
  <si>
    <t>Page 2</t>
  </si>
  <si>
    <t>Set up cost</t>
  </si>
  <si>
    <t xml:space="preserve">          Time related cost</t>
  </si>
  <si>
    <t xml:space="preserve">   Removal cost</t>
  </si>
  <si>
    <t>Building Works</t>
  </si>
  <si>
    <t>Prepare site for piling works</t>
  </si>
  <si>
    <t>Site investigation</t>
  </si>
  <si>
    <t>Item</t>
  </si>
  <si>
    <t>Attendance on piling operation including removal of spoil</t>
  </si>
  <si>
    <t>Prepare heads of piles for incorporation in pile caps</t>
  </si>
  <si>
    <t>no.</t>
  </si>
  <si>
    <t>Set up piling equipment on site</t>
  </si>
  <si>
    <t>Remove piling equipment from site</t>
  </si>
  <si>
    <t>Fittings</t>
  </si>
  <si>
    <t>Resin anchors fixed to existing concrete soffits</t>
  </si>
  <si>
    <t>Paint steel framing</t>
  </si>
  <si>
    <t>Clean/tidy site for handover</t>
  </si>
  <si>
    <t>Carried to Pricing Summary  £</t>
  </si>
  <si>
    <t>Contractor Overhead &amp; Profit</t>
  </si>
  <si>
    <r>
      <t>Extra</t>
    </r>
    <r>
      <rPr>
        <sz val="11"/>
        <color theme="1"/>
        <rFont val="Calibri"/>
        <family val="2"/>
        <scheme val="minor"/>
      </rPr>
      <t xml:space="preserve"> over excavation rate for breaking out brickwork obstruction and removing from site</t>
    </r>
  </si>
  <si>
    <r>
      <t>Ditto</t>
    </r>
    <r>
      <rPr>
        <sz val="11"/>
        <color theme="1"/>
        <rFont val="Calibri"/>
        <family val="2"/>
        <scheme val="minor"/>
      </rPr>
      <t xml:space="preserve"> but concrete obstruction and removing from site</t>
    </r>
  </si>
  <si>
    <r>
      <t>Ditto</t>
    </r>
    <r>
      <rPr>
        <sz val="11"/>
        <color theme="1"/>
        <rFont val="Calibri"/>
        <family val="2"/>
        <scheme val="minor"/>
      </rPr>
      <t xml:space="preserve"> but reinforced concrete obstruction and removing from site</t>
    </r>
  </si>
  <si>
    <t>m3</t>
  </si>
  <si>
    <t>Additional Rates for use as/when required</t>
  </si>
  <si>
    <r>
      <t>Extra</t>
    </r>
    <r>
      <rPr>
        <sz val="11"/>
        <color theme="1"/>
        <rFont val="Calibri"/>
        <family val="2"/>
        <scheme val="minor"/>
      </rPr>
      <t xml:space="preserve"> over excavation rate for breaking out concrete surfacing less than 100mm thick and removing from site</t>
    </r>
  </si>
  <si>
    <r>
      <t>Extra</t>
    </r>
    <r>
      <rPr>
        <sz val="11"/>
        <color theme="1"/>
        <rFont val="Calibri"/>
        <family val="2"/>
        <scheme val="minor"/>
      </rPr>
      <t xml:space="preserve"> over excavation rate for breaking out macadam or asphalt surfacing and removing from site</t>
    </r>
  </si>
  <si>
    <t>Additional Rates</t>
  </si>
  <si>
    <t>Total    £</t>
  </si>
  <si>
    <t xml:space="preserve">The removal and disposal of all non regulated asbestos containing materials </t>
  </si>
  <si>
    <t>Scaffolding, staging, towers, hoists, cradles and access ladders etc., as required  including maintaining in accordance with appropriate safety regulations, clearing away on completion and making good all work damaged or disturbed.</t>
  </si>
  <si>
    <t>Temporary dustproof, weatherproof and security screens, etc., as required and clearing away on completion and making good all work damaged or disturbed.</t>
  </si>
  <si>
    <t>Sum</t>
  </si>
  <si>
    <t>Make good levels between new construction and adjacent existing surfacing</t>
  </si>
  <si>
    <t>Set of four resin anchors into concrete beam for central pillar of infill panels</t>
  </si>
  <si>
    <r>
      <rPr>
        <u/>
        <sz val="10"/>
        <rFont val="Arial"/>
        <family val="2"/>
      </rPr>
      <t>Other</t>
    </r>
    <r>
      <rPr>
        <sz val="10"/>
        <rFont val="Arial"/>
        <family val="2"/>
      </rPr>
      <t xml:space="preserve"> - </t>
    </r>
  </si>
  <si>
    <t>Framework offer Summary</t>
  </si>
  <si>
    <t>Preliminaries - assume a 12 week on site period</t>
  </si>
  <si>
    <t>Building Works - Schedule of Rates</t>
  </si>
  <si>
    <t>Other items the Contractor wishes to insert:</t>
  </si>
  <si>
    <t>Schedule of Rates for notional scheme</t>
  </si>
  <si>
    <t>300 x 300mm Ground beam including excavation, formwork &amp; concrete</t>
  </si>
  <si>
    <t>Drill for and resin anchor in set of 4nr holding down bolts for steel columns</t>
  </si>
  <si>
    <t>100 x 100 SHS tie beam</t>
  </si>
  <si>
    <t>140 x 140 x 60kg SHS section steel column with spliced joints in storey height lengths</t>
  </si>
  <si>
    <t xml:space="preserve">100 x 100mm SHS  beam in lengths not exceeding 3m </t>
  </si>
  <si>
    <t>900 x 300 x 300mm RC Pile caps including excavation, formwork and concrete</t>
  </si>
  <si>
    <t>90 x 90 x 6mm RSA in 100mm lengths, welded to SHS and fixed to existing balconies with resin anchors [anchors measured separately]</t>
  </si>
  <si>
    <t>no</t>
  </si>
  <si>
    <t>Touch up painting after erection of steel</t>
  </si>
  <si>
    <t>Contractor to insert here any other foreseeable items he requires to be paid for:</t>
  </si>
  <si>
    <t>Ditto but to existing masonry</t>
  </si>
  <si>
    <t>kg</t>
  </si>
  <si>
    <t>12mm Reinforcement in links in ground beams</t>
  </si>
  <si>
    <t>12mm Reinforcement in links in pile caps</t>
  </si>
  <si>
    <t>nr</t>
  </si>
  <si>
    <t>Preambles - from Section 4</t>
  </si>
  <si>
    <t>All work that can reasonably be deemed to be included either as good workmanship, including the provision of materials and plant, or accepted practice whether or not specifically referred to in this document, the Contract Administrator's decision on this will be final.</t>
  </si>
  <si>
    <t>Remove props and set aside for removal by others</t>
  </si>
  <si>
    <t>End ramp with key-klamp barriers</t>
  </si>
  <si>
    <t>Provide temporary access to disabled ground floor dwelling when construction work prevents use of other routes.</t>
  </si>
  <si>
    <t>Where disabled ground floor access is provided by means of ramps with key-klamp style barriers, level platforms outside of doors and at the foot of each ramp, access must be maintained to each dwelling. To ensure this, levels on ramp and lower platforms are to be raised to the upper platform level, barriers between dwellings removed and a new ramp created at the end of the block for access/egress. Price here for this provision for a single dwelling.</t>
  </si>
  <si>
    <t>Page 5</t>
  </si>
  <si>
    <t>300 x 90mm PFC brackets in 1500mm lengths resin anchored to existing wall [anchors measured separately]</t>
  </si>
  <si>
    <t>Driven piling</t>
  </si>
  <si>
    <t>Provisional</t>
  </si>
  <si>
    <t>Hand dig to 750mm depth at pile locations</t>
  </si>
  <si>
    <t xml:space="preserve">                16mm Reinforcement in pile caps</t>
  </si>
  <si>
    <t xml:space="preserve">           20mm Reinforcement in ground beams</t>
  </si>
  <si>
    <t>Carefully expose live service encountered during pile cap excavations</t>
  </si>
  <si>
    <t xml:space="preserve">Section 5.3 Pricing Document </t>
  </si>
  <si>
    <t>Balconies Support and Remedial Works Framework</t>
  </si>
  <si>
    <t>Section 5.3 Pricing Document</t>
  </si>
  <si>
    <t>Section 5.3 Pricing Document - for notional scheme</t>
  </si>
  <si>
    <t>Rooftop detail on drawings 3200 &amp; 3500; 75 x 150mm PFC in lengths not exceeding 3m resin anchored to existing wall [anchors measured separately]</t>
  </si>
  <si>
    <t>Rooftop detail on drawings 3200 &amp; 3500; 70mm Diameter CHC section diagonal brace</t>
  </si>
  <si>
    <t>Rooftop detail on drawings 3200 &amp; 3500; 305 x 102 UB section</t>
  </si>
  <si>
    <t>Spanning detail on drawing 3400; 533 x 210 x 102kg UB section</t>
  </si>
  <si>
    <t>Spanning detail on drawing 3400; web stiffeners</t>
  </si>
  <si>
    <t>180 x 180mm SHS columns as drawing 3400</t>
  </si>
  <si>
    <t>Drawing 3500; 150 x 100mm RSA</t>
  </si>
  <si>
    <t>Drawing 3600; 200 x 200mm SHS section columns</t>
  </si>
  <si>
    <t>Drawing 3600  spanning detail; 254 x 254 UC section beam</t>
  </si>
  <si>
    <t>Spanning detail on drawing 3600; web stiffeners</t>
  </si>
  <si>
    <t>Drawing 3200; 100 x 100 SHS twice cranked tie as section Y-Y fixed with resin anchors to soffit of balcony/beam [resin anchors measured separately]</t>
  </si>
  <si>
    <t>[Based on 2-74 Golden Grove - drg RP200058-S-3100 Type 1]</t>
  </si>
  <si>
    <t>Alternative steel detail where glazing mullion would foul line of steel - see drg 3902; 2nr 150 x 150mm x 1250mm long RSA</t>
  </si>
  <si>
    <t>Drawing 3902 detail on Type 4; Slab support detail comprising 100 x 100mm SHS 250mm long, welded structural Tee section welded into web of 533mm deep beam [beam measured separately] with 150 x 100mm RSA welded to other end of SHS and resin anchored to underside of concrete slab [resin anchors measured separately]</t>
  </si>
  <si>
    <t>New 2800mm long Trespa infill panels at ground level including 50mm diameter framing and connections to main steel framing as drawing 3903</t>
  </si>
  <si>
    <t>Drawing 3400; New 500mm long Trespa infill panels at ground level including 50mm diameter framing and connections to main steel framing; see drawing 3903</t>
  </si>
  <si>
    <t>Drawing 3300; New 900mm long Trespa infill panels at ground level including 50mm diameter framing and connections to main steel framing; see drawing 3903</t>
  </si>
  <si>
    <t>Drawing 3400; Ditto but 1000mm long panel; see drawing 3903</t>
  </si>
  <si>
    <t>Drawing 3400; Ditto but 2000mm long panel; see drawing 3903</t>
  </si>
  <si>
    <t>Provisional Sum for Materials</t>
  </si>
  <si>
    <t>Overheads and profit on Materials % Add</t>
  </si>
  <si>
    <t>Insert %</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</si>
  <si>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</si>
  <si>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</si>
  <si>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</si>
  <si>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</si>
  <si>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</si>
  <si>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</si>
  <si>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</si>
  <si>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Total  £</t>
  </si>
  <si>
    <t>I / we confirm the prices stated above is a true and accurate reflection of the works described</t>
  </si>
  <si>
    <t>Signature:………………………………………………………………</t>
  </si>
  <si>
    <t>In Prov Sum</t>
  </si>
  <si>
    <t>Incl</t>
  </si>
  <si>
    <t>Company - CLC Contractors</t>
  </si>
  <si>
    <t>Address - Vincent Avenue, Shirley, Southampton</t>
  </si>
  <si>
    <t>Tel No: 02380-701111</t>
  </si>
  <si>
    <t>Capacity: Branch Director</t>
  </si>
  <si>
    <t xml:space="preserve">Signed by: Lee Elliott </t>
  </si>
  <si>
    <t>Dated: 11th September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</si>
</sst>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00"/>
  </numFmts>
  <fonts count="15" x14ac:knownFonts="1">
    <font>
      <sz val="11"/>
      <color theme="1"/>
      <name val="Calibri"/>
      <family val="2"/>
      <scheme val="minor"/>
    </font>
    <font>
      <b/>
      <sz val="11"/>
      <color theme="1"/>
      <name val="Calibri"/>
      <family val="2"/>
      <scheme val="minor"/>
    </font>
    <font>
      <sz val="9.5"/>
      <color theme="1"/>
      <name val="Tahoma"/>
      <family val="2"/>
    </font>
    <font>
      <b/>
      <sz val="9.5"/>
      <color theme="1"/>
      <name val="Tahoma"/>
      <family val="2"/>
    </font>
    <font>
      <b/>
      <u/>
      <sz val="11"/>
      <color theme="1"/>
      <name val="Calibri"/>
      <family val="2"/>
      <scheme val="minor"/>
    </font>
    <font>
      <sz val="11"/>
      <color theme="1"/>
      <name val="Calibri"/>
      <family val="2"/>
      <scheme val="minor"/>
    </font>
    <font>
      <u/>
      <sz val="11"/>
      <color theme="1"/>
      <name val="Calibri"/>
      <family val="2"/>
      <scheme val="minor"/>
    </font>
    <font>
      <sz val="10"/>
      <color theme="1"/>
      <name val="Arial"/>
      <family val="2"/>
    </font>
    <font>
      <sz val="10"/>
      <name val="Verdana"/>
      <family val="2"/>
    </font>
    <font>
      <sz val="10"/>
      <name val="Arial"/>
      <family val="2"/>
    </font>
    <font>
      <u/>
      <sz val="10"/>
      <name val="Arial"/>
      <family val="2"/>
    </font>
    <font>
      <b/>
      <sz val="12"/>
      <name val="Arial"/>
      <family val="2"/>
    </font>
    <font>
      <b/>
      <sz val="10"/>
      <name val="Arial"/>
      <family val="2"/>
    </font>
    <font>
      <b/>
      <sz val="11"/>
      <color theme="1"/>
      <name val="Arial"/>
      <family val="2"/>
    </font>
    <font>
      <b/>
      <sz val="12"/>
      <color theme="1"/>
      <name val="Arial"/>
      <family val="2"/>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110">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vertical="center"/>
    </xf>
    <xf numFmtId="0" fontId="0" fillId="0" borderId="0" xfId="0" applyAlignment="1">
      <alignment horizontal="center"/>
    </xf>
    <xf numFmtId="0" fontId="1" fillId="0" borderId="0" xfId="0" applyFont="1"/>
    <xf numFmtId="0" fontId="0" fillId="0" borderId="0" xfId="0" applyFill="1"/>
    <xf numFmtId="0" fontId="0" fillId="0" borderId="0" xfId="0" applyFill="1" applyAlignment="1">
      <alignment horizontal="center"/>
    </xf>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1" fillId="0" borderId="0" xfId="0" applyFont="1" applyFill="1" applyAlignment="1">
      <alignment wrapText="1"/>
    </xf>
    <xf numFmtId="0" fontId="0" fillId="0" borderId="0" xfId="0" applyFill="1" applyAlignment="1">
      <alignment wrapText="1"/>
    </xf>
    <xf numFmtId="43" fontId="0" fillId="0" borderId="0" xfId="1" applyFont="1"/>
    <xf numFmtId="43" fontId="0" fillId="0" borderId="0" xfId="1" applyFont="1" applyAlignment="1">
      <alignment horizontal="center"/>
    </xf>
    <xf numFmtId="43" fontId="0" fillId="0" borderId="2" xfId="1" applyFont="1" applyBorder="1"/>
    <xf numFmtId="43" fontId="0" fillId="0" borderId="1" xfId="1" applyFont="1" applyBorder="1"/>
    <xf numFmtId="0" fontId="6" fillId="0" borderId="0" xfId="0" applyFont="1" applyAlignment="1">
      <alignment wrapText="1"/>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xf>
    <xf numFmtId="43" fontId="1" fillId="0" borderId="0" xfId="1" applyFont="1"/>
    <xf numFmtId="0" fontId="1" fillId="0" borderId="0" xfId="0" applyFont="1" applyAlignment="1">
      <alignment horizontal="left"/>
    </xf>
    <xf numFmtId="0" fontId="7" fillId="0" borderId="3" xfId="0" applyFont="1" applyFill="1" applyBorder="1"/>
    <xf numFmtId="0" fontId="7" fillId="0" borderId="0" xfId="0" applyFont="1" applyFill="1" applyBorder="1"/>
    <xf numFmtId="0" fontId="9" fillId="0" borderId="3" xfId="2" applyFont="1" applyFill="1" applyBorder="1" applyAlignment="1" applyProtection="1">
      <alignment horizontal="left" vertical="center"/>
      <protection hidden="1"/>
    </xf>
    <xf numFmtId="0" fontId="0" fillId="0" borderId="0" xfId="0" applyBorder="1"/>
    <xf numFmtId="0" fontId="0" fillId="0" borderId="3" xfId="0" applyBorder="1"/>
    <xf numFmtId="0" fontId="0" fillId="0" borderId="4" xfId="0" applyBorder="1"/>
    <xf numFmtId="0" fontId="6" fillId="0" borderId="0" xfId="0" applyFont="1" applyAlignment="1">
      <alignment horizontal="right"/>
    </xf>
    <xf numFmtId="0" fontId="0" fillId="0" borderId="6" xfId="0" applyBorder="1" applyAlignment="1">
      <alignment horizontal="center"/>
    </xf>
    <xf numFmtId="0" fontId="0" fillId="0" borderId="5" xfId="0" applyBorder="1" applyAlignment="1">
      <alignment horizontal="center"/>
    </xf>
    <xf numFmtId="0" fontId="0" fillId="0" borderId="0" xfId="0" applyBorder="1" applyAlignment="1">
      <alignment horizontal="center" vertical="center"/>
    </xf>
    <xf numFmtId="10" fontId="0" fillId="0" borderId="0" xfId="0" applyNumberFormat="1" applyBorder="1" applyAlignment="1">
      <alignment horizontal="center" vertical="center"/>
    </xf>
    <xf numFmtId="43" fontId="0" fillId="0" borderId="0" xfId="1" applyFont="1" applyBorder="1"/>
    <xf numFmtId="0" fontId="0" fillId="0" borderId="0" xfId="0" applyBorder="1" applyAlignment="1">
      <alignment horizontal="center"/>
    </xf>
    <xf numFmtId="0" fontId="4" fillId="0" borderId="0" xfId="0" applyFont="1" applyBorder="1" applyAlignment="1">
      <alignment wrapText="1"/>
    </xf>
    <xf numFmtId="0" fontId="0" fillId="0" borderId="0" xfId="0" applyAlignment="1"/>
    <xf numFmtId="0" fontId="0" fillId="0" borderId="0" xfId="0" applyFill="1" applyAlignment="1">
      <alignment horizontal="left" wrapText="1"/>
    </xf>
    <xf numFmtId="0" fontId="0" fillId="0" borderId="0" xfId="0" applyAlignment="1">
      <alignment horizontal="left" wrapText="1"/>
    </xf>
    <xf numFmtId="0" fontId="6" fillId="0" borderId="0" xfId="0" applyFont="1" applyFill="1" applyAlignment="1">
      <alignment horizontal="center" vertical="center"/>
    </xf>
    <xf numFmtId="0" fontId="4" fillId="0" borderId="0" xfId="0" applyFont="1" applyBorder="1" applyAlignment="1">
      <alignment horizontal="right"/>
    </xf>
    <xf numFmtId="0" fontId="4" fillId="0" borderId="0" xfId="0" applyFont="1"/>
    <xf numFmtId="0" fontId="0" fillId="0" borderId="1" xfId="0" applyBorder="1" applyAlignment="1">
      <alignment horizontal="center"/>
    </xf>
    <xf numFmtId="43" fontId="0" fillId="0" borderId="0" xfId="1" applyFont="1" applyAlignment="1">
      <alignment vertical="center"/>
    </xf>
    <xf numFmtId="0" fontId="0" fillId="0" borderId="0" xfId="0" applyAlignment="1">
      <alignment horizontal="left"/>
    </xf>
    <xf numFmtId="43" fontId="0" fillId="0" borderId="0" xfId="1" applyFont="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vertical="center" wrapText="1"/>
    </xf>
    <xf numFmtId="43" fontId="0" fillId="0" borderId="0" xfId="1" applyFont="1" applyAlignment="1">
      <alignment vertical="center" wrapText="1"/>
    </xf>
    <xf numFmtId="0" fontId="0" fillId="0" borderId="3" xfId="0" applyBorder="1" applyAlignment="1">
      <alignment vertical="top"/>
    </xf>
    <xf numFmtId="0" fontId="0" fillId="0" borderId="4" xfId="0" applyBorder="1" applyAlignment="1">
      <alignment horizontal="right"/>
    </xf>
    <xf numFmtId="0" fontId="0" fillId="0" borderId="4" xfId="0" applyBorder="1" applyAlignment="1">
      <alignment horizontal="left"/>
    </xf>
    <xf numFmtId="44" fontId="9" fillId="0" borderId="4" xfId="3" applyFont="1" applyBorder="1"/>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4" fontId="11" fillId="0" borderId="0" xfId="0" applyNumberFormat="1" applyFont="1" applyBorder="1" applyAlignment="1">
      <alignment horizontal="left" vertical="center" wrapText="1"/>
    </xf>
    <xf numFmtId="44" fontId="11" fillId="0" borderId="0" xfId="3" applyFont="1" applyBorder="1" applyAlignment="1">
      <alignment horizontal="left" vertical="center" wrapText="1"/>
    </xf>
    <xf numFmtId="0" fontId="12" fillId="0" borderId="4" xfId="0" applyFont="1" applyBorder="1" applyAlignment="1">
      <alignment horizontal="left" vertical="top"/>
    </xf>
    <xf numFmtId="0" fontId="0" fillId="0" borderId="4" xfId="0" applyBorder="1" applyAlignment="1">
      <alignment horizontal="left" vertical="top"/>
    </xf>
    <xf numFmtId="44" fontId="0" fillId="0" borderId="0" xfId="0" applyNumberFormat="1"/>
    <xf numFmtId="0" fontId="0" fillId="0" borderId="3" xfId="0" applyBorder="1" applyAlignment="1">
      <alignment horizontal="left" vertical="top"/>
    </xf>
    <xf numFmtId="0" fontId="0" fillId="0" borderId="4" xfId="0" applyBorder="1" applyAlignment="1">
      <alignment vertical="top" wrapText="1"/>
    </xf>
    <xf numFmtId="0" fontId="0" fillId="0" borderId="4" xfId="0" applyBorder="1" applyAlignment="1">
      <alignment horizontal="left" vertical="top" wrapText="1"/>
    </xf>
    <xf numFmtId="10" fontId="12" fillId="0" borderId="0" xfId="0" applyNumberFormat="1" applyFont="1" applyBorder="1" applyAlignment="1">
      <alignment horizontal="left" vertical="center" wrapText="1"/>
    </xf>
    <xf numFmtId="0" fontId="0" fillId="0" borderId="0" xfId="0" applyAlignment="1">
      <alignment horizontal="left" vertical="center"/>
    </xf>
    <xf numFmtId="44" fontId="0" fillId="0" borderId="0" xfId="3" applyFont="1" applyAlignment="1">
      <alignment horizontal="left" vertical="center"/>
    </xf>
    <xf numFmtId="44" fontId="9" fillId="0" borderId="12" xfId="3" applyFont="1" applyBorder="1"/>
    <xf numFmtId="0" fontId="13" fillId="0" borderId="0" xfId="0" applyFont="1" applyAlignment="1">
      <alignment horizontal="left" vertical="center"/>
    </xf>
    <xf numFmtId="44" fontId="14" fillId="0" borderId="0" xfId="3" applyFont="1" applyAlignment="1">
      <alignment horizontal="left" vertical="center"/>
    </xf>
    <xf numFmtId="44" fontId="9" fillId="0" borderId="8" xfId="3" applyFont="1" applyBorder="1"/>
    <xf numFmtId="44" fontId="0" fillId="0" borderId="0" xfId="3" applyFont="1"/>
    <xf numFmtId="0" fontId="0" fillId="0" borderId="3" xfId="0" applyBorder="1" applyAlignment="1">
      <alignment vertical="center"/>
    </xf>
    <xf numFmtId="0" fontId="0" fillId="0" borderId="14" xfId="0" applyBorder="1" applyAlignment="1">
      <alignment vertical="center"/>
    </xf>
    <xf numFmtId="44" fontId="12" fillId="0" borderId="4" xfId="3" applyFont="1" applyBorder="1"/>
    <xf numFmtId="0" fontId="9" fillId="0" borderId="0" xfId="0" applyFont="1" applyBorder="1" applyAlignment="1">
      <alignment horizontal="left" vertical="top" wrapText="1"/>
    </xf>
    <xf numFmtId="43" fontId="0" fillId="0" borderId="10" xfId="1" applyFont="1" applyBorder="1"/>
    <xf numFmtId="44" fontId="0" fillId="0" borderId="14" xfId="0" applyNumberFormat="1" applyBorder="1" applyAlignment="1">
      <alignment horizontal="left"/>
    </xf>
    <xf numFmtId="164" fontId="0" fillId="0" borderId="3" xfId="0" applyNumberFormat="1" applyBorder="1"/>
    <xf numFmtId="164" fontId="0" fillId="0" borderId="4" xfId="0" applyNumberFormat="1" applyBorder="1"/>
    <xf numFmtId="164" fontId="0" fillId="0" borderId="7" xfId="0" applyNumberFormat="1" applyBorder="1"/>
    <xf numFmtId="164" fontId="0" fillId="0" borderId="16" xfId="0" applyNumberFormat="1" applyBorder="1"/>
    <xf numFmtId="10" fontId="0" fillId="0" borderId="0" xfId="1" applyNumberFormat="1" applyFont="1" applyAlignment="1">
      <alignment horizontal="center"/>
    </xf>
    <xf numFmtId="10" fontId="0" fillId="0" borderId="5" xfId="0" applyNumberFormat="1" applyBorder="1"/>
    <xf numFmtId="10" fontId="0" fillId="0" borderId="4" xfId="0" applyNumberFormat="1" applyBorder="1" applyAlignment="1">
      <alignment horizontal="left" vertical="top"/>
    </xf>
    <xf numFmtId="10" fontId="0" fillId="0" borderId="3" xfId="0" applyNumberFormat="1" applyBorder="1" applyAlignment="1">
      <alignment horizontal="left" vertical="top"/>
    </xf>
    <xf numFmtId="10" fontId="0" fillId="0" borderId="8" xfId="0" applyNumberFormat="1" applyBorder="1"/>
    <xf numFmtId="10" fontId="0" fillId="0" borderId="4" xfId="0" applyNumberFormat="1" applyBorder="1"/>
    <xf numFmtId="0" fontId="7" fillId="0" borderId="3" xfId="0" applyFont="1" applyFill="1" applyBorder="1" applyAlignment="1">
      <alignment wrapText="1"/>
    </xf>
    <xf numFmtId="0" fontId="7" fillId="0" borderId="0" xfId="0" applyFont="1" applyFill="1" applyBorder="1" applyAlignment="1">
      <alignment wrapText="1"/>
    </xf>
    <xf numFmtId="0" fontId="9" fillId="0" borderId="3" xfId="2" applyFont="1" applyFill="1" applyBorder="1" applyAlignment="1" applyProtection="1">
      <alignment horizontal="left" vertical="center" wrapText="1"/>
      <protection hidden="1"/>
    </xf>
    <xf numFmtId="0" fontId="9" fillId="0" borderId="0" xfId="2" applyFont="1" applyFill="1" applyBorder="1" applyAlignment="1" applyProtection="1">
      <alignment horizontal="left" vertical="center" wrapText="1"/>
      <protection hidden="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 fillId="0" borderId="15" xfId="0" applyFont="1" applyBorder="1" applyAlignment="1">
      <alignment horizontal="left" vertical="center"/>
    </xf>
    <xf numFmtId="0" fontId="9" fillId="0" borderId="0" xfId="0" applyFont="1" applyBorder="1" applyAlignment="1">
      <alignment horizontal="left" vertical="top" wrapText="1"/>
    </xf>
  </cellXfs>
  <cellStyles count="4">
    <cellStyle name="Comma" xfId="1" builtinId="3"/>
    <cellStyle name="Currency" xfId="3" builtinId="4"/>
    <cellStyle name="Normal" xfId="0" builtinId="0"/>
    <cellStyle name="Normal_Budget estim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548640</xdr:colOff>
      <xdr:row>61</xdr:row>
      <xdr:rowOff>45720</xdr:rowOff>
    </xdr:from>
    <xdr:to>
      <xdr:col>1</xdr:col>
      <xdr:colOff>1912620</xdr:colOff>
      <xdr:row>61</xdr:row>
      <xdr:rowOff>624840</xdr:rowOff>
    </xdr:to>
    <xdr:pic>
      <xdr:nvPicPr>
        <xdr:cNvPr id="3" name="Picture 2">
          <a:extLst>
            <a:ext uri="{FF2B5EF4-FFF2-40B4-BE49-F238E27FC236}">
              <a16:creationId xmlns:a16="http://schemas.microsoft.com/office/drawing/2014/main" id="{8267D12E-B5A4-4E69-947A-726DD581A71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334" t="8997" r="78105" b="82864"/>
        <a:stretch/>
      </xdr:blipFill>
      <xdr:spPr>
        <a:xfrm>
          <a:off x="822960" y="10904220"/>
          <a:ext cx="1363980" cy="579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19" zoomScaleNormal="100" workbookViewId="0">
      <selection activeCell="C13" sqref="C13"/>
    </sheetView>
  </sheetViews>
  <sheetFormatPr defaultRowHeight="14.4" x14ac:dyDescent="0.3"/>
  <cols>
    <col min="1" max="1" width="3.109375" customWidth="1"/>
    <col min="2" max="2" width="81.33203125" customWidth="1"/>
    <col min="3" max="3" width="27.6640625" customWidth="1"/>
    <col min="4" max="4" width="31.6640625" customWidth="1"/>
  </cols>
  <sheetData>
    <row r="1" spans="1:2" s="6" customFormat="1" x14ac:dyDescent="0.3">
      <c r="A1" s="28" t="s">
        <v>125</v>
      </c>
    </row>
    <row r="2" spans="1:2" s="6" customFormat="1" x14ac:dyDescent="0.3">
      <c r="A2" s="28"/>
    </row>
    <row r="3" spans="1:2" x14ac:dyDescent="0.3">
      <c r="B3" s="6" t="s">
        <v>127</v>
      </c>
    </row>
    <row r="5" spans="1:2" x14ac:dyDescent="0.3">
      <c r="B5" s="1" t="s">
        <v>0</v>
      </c>
    </row>
    <row r="6" spans="1:2" x14ac:dyDescent="0.3">
      <c r="B6" s="2"/>
    </row>
    <row r="7" spans="1:2" ht="48" x14ac:dyDescent="0.3">
      <c r="B7" s="3" t="s">
        <v>1</v>
      </c>
    </row>
    <row r="8" spans="1:2" x14ac:dyDescent="0.3">
      <c r="B8" s="1"/>
    </row>
    <row r="9" spans="1:2" x14ac:dyDescent="0.3">
      <c r="B9" s="1" t="s">
        <v>2</v>
      </c>
    </row>
    <row r="10" spans="1:2" x14ac:dyDescent="0.3">
      <c r="B10" s="1"/>
    </row>
    <row r="11" spans="1:2" x14ac:dyDescent="0.3">
      <c r="B11" s="1" t="s">
        <v>3</v>
      </c>
    </row>
    <row r="12" spans="1:2" x14ac:dyDescent="0.3">
      <c r="B12" s="4"/>
    </row>
    <row r="13" spans="1:2" ht="24" x14ac:dyDescent="0.3">
      <c r="A13" s="3" t="s">
        <v>4</v>
      </c>
      <c r="B13" s="3" t="s">
        <v>5</v>
      </c>
    </row>
    <row r="14" spans="1:2" x14ac:dyDescent="0.3">
      <c r="B14" s="3"/>
    </row>
    <row r="15" spans="1:2" ht="36" x14ac:dyDescent="0.3">
      <c r="A15" s="3" t="s">
        <v>10</v>
      </c>
      <c r="B15" s="3" t="s">
        <v>111</v>
      </c>
    </row>
    <row r="16" spans="1:2" x14ac:dyDescent="0.3">
      <c r="B16" s="3"/>
    </row>
    <row r="17" spans="1:2" ht="36" x14ac:dyDescent="0.3">
      <c r="A17" s="3" t="s">
        <v>11</v>
      </c>
      <c r="B17" s="3" t="s">
        <v>6</v>
      </c>
    </row>
    <row r="18" spans="1:2" x14ac:dyDescent="0.3">
      <c r="B18" s="3"/>
    </row>
    <row r="19" spans="1:2" x14ac:dyDescent="0.3">
      <c r="A19" s="3" t="s">
        <v>12</v>
      </c>
      <c r="B19" s="3" t="s">
        <v>83</v>
      </c>
    </row>
    <row r="20" spans="1:2" x14ac:dyDescent="0.3">
      <c r="B20" s="3"/>
    </row>
    <row r="21" spans="1:2" ht="36" x14ac:dyDescent="0.3">
      <c r="A21" s="3" t="s">
        <v>13</v>
      </c>
      <c r="B21" s="3" t="s">
        <v>84</v>
      </c>
    </row>
    <row r="22" spans="1:2" x14ac:dyDescent="0.3">
      <c r="B22" s="3"/>
    </row>
    <row r="23" spans="1:2" ht="24" x14ac:dyDescent="0.3">
      <c r="A23" s="3" t="s">
        <v>14</v>
      </c>
      <c r="B23" s="3" t="s">
        <v>7</v>
      </c>
    </row>
    <row r="24" spans="1:2" x14ac:dyDescent="0.3">
      <c r="B24" s="3"/>
    </row>
    <row r="25" spans="1:2" ht="24" x14ac:dyDescent="0.3">
      <c r="A25" s="3" t="s">
        <v>15</v>
      </c>
      <c r="B25" s="3" t="s">
        <v>85</v>
      </c>
    </row>
    <row r="27" spans="1:2" x14ac:dyDescent="0.3">
      <c r="A27" s="3" t="s">
        <v>16</v>
      </c>
      <c r="B27" s="3" t="s">
        <v>8</v>
      </c>
    </row>
    <row r="29" spans="1:2" x14ac:dyDescent="0.3">
      <c r="A29" s="3" t="s">
        <v>17</v>
      </c>
      <c r="B29" s="3" t="s">
        <v>9</v>
      </c>
    </row>
    <row r="31" spans="1:2" x14ac:dyDescent="0.3">
      <c r="A31" s="3" t="s">
        <v>18</v>
      </c>
      <c r="B31" s="3" t="s">
        <v>22</v>
      </c>
    </row>
    <row r="32" spans="1:2" x14ac:dyDescent="0.3">
      <c r="B32" s="3"/>
    </row>
    <row r="33" spans="1:2" x14ac:dyDescent="0.3">
      <c r="A33" s="3" t="s">
        <v>19</v>
      </c>
      <c r="B33" s="3" t="s">
        <v>23</v>
      </c>
    </row>
    <row r="35" spans="1:2" x14ac:dyDescent="0.3">
      <c r="A35" s="3" t="s">
        <v>20</v>
      </c>
      <c r="B35" s="3" t="s">
        <v>24</v>
      </c>
    </row>
    <row r="37" spans="1:2" x14ac:dyDescent="0.3">
      <c r="A37" s="3" t="s">
        <v>21</v>
      </c>
      <c r="B37" s="3" t="s">
        <v>25</v>
      </c>
    </row>
    <row r="38" spans="1:2" x14ac:dyDescent="0.3">
      <c r="A38" s="3"/>
      <c r="B38" s="3"/>
    </row>
    <row r="39" spans="1:2" x14ac:dyDescent="0.3">
      <c r="A39" s="3"/>
      <c r="B39" s="5"/>
    </row>
    <row r="40" spans="1:2" x14ac:dyDescent="0.3">
      <c r="B40" t="s">
        <v>31</v>
      </c>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23" zoomScaleNormal="100" workbookViewId="0">
      <selection activeCell="H42" sqref="H42"/>
    </sheetView>
  </sheetViews>
  <sheetFormatPr defaultRowHeight="14.4" x14ac:dyDescent="0.3"/>
  <cols>
    <col min="1" max="1" width="5.33203125" customWidth="1"/>
    <col min="5" max="5" width="10" bestFit="1" customWidth="1"/>
    <col min="6" max="6" width="11.6640625" bestFit="1" customWidth="1"/>
    <col min="7" max="7" width="9" bestFit="1" customWidth="1"/>
    <col min="8" max="8" width="10" bestFit="1" customWidth="1"/>
  </cols>
  <sheetData>
    <row r="1" spans="1:9" x14ac:dyDescent="0.3">
      <c r="A1" s="6" t="s">
        <v>125</v>
      </c>
    </row>
    <row r="2" spans="1:9" x14ac:dyDescent="0.3">
      <c r="A2" s="6"/>
    </row>
    <row r="3" spans="1:9" x14ac:dyDescent="0.3">
      <c r="A3" s="6"/>
      <c r="B3" s="6" t="s">
        <v>126</v>
      </c>
    </row>
    <row r="5" spans="1:9" x14ac:dyDescent="0.3">
      <c r="B5" s="6" t="s">
        <v>91</v>
      </c>
    </row>
    <row r="6" spans="1:9" x14ac:dyDescent="0.3">
      <c r="E6" s="36" t="s">
        <v>50</v>
      </c>
      <c r="F6" s="37" t="s">
        <v>51</v>
      </c>
      <c r="G6" s="37" t="s">
        <v>52</v>
      </c>
      <c r="H6" s="37" t="s">
        <v>53</v>
      </c>
      <c r="I6" s="33"/>
    </row>
    <row r="7" spans="1:9" x14ac:dyDescent="0.3">
      <c r="B7" s="29" t="s">
        <v>34</v>
      </c>
      <c r="C7" s="30"/>
      <c r="E7" s="86">
        <v>1954</v>
      </c>
      <c r="F7" s="87">
        <v>10964</v>
      </c>
      <c r="G7" s="87">
        <v>1954</v>
      </c>
      <c r="H7" s="87">
        <f>SUM(E7:G7)</f>
        <v>14872</v>
      </c>
      <c r="I7" s="33"/>
    </row>
    <row r="8" spans="1:9" x14ac:dyDescent="0.3">
      <c r="B8" s="33"/>
      <c r="C8" s="30"/>
      <c r="E8" s="86"/>
      <c r="F8" s="87"/>
      <c r="G8" s="87"/>
      <c r="H8" s="87"/>
      <c r="I8" s="33"/>
    </row>
    <row r="9" spans="1:9" x14ac:dyDescent="0.3">
      <c r="B9" s="29" t="s">
        <v>33</v>
      </c>
      <c r="C9" s="30"/>
      <c r="E9" s="86">
        <v>1200</v>
      </c>
      <c r="F9" s="87"/>
      <c r="G9" s="87">
        <v>1200</v>
      </c>
      <c r="H9" s="87">
        <f t="shared" ref="H9:H45" si="0">SUM(E9:G9)</f>
        <v>2400</v>
      </c>
      <c r="I9" s="33"/>
    </row>
    <row r="10" spans="1:9" x14ac:dyDescent="0.3">
      <c r="B10" s="29"/>
      <c r="C10" s="30"/>
      <c r="E10" s="86"/>
      <c r="F10" s="87"/>
      <c r="G10" s="87"/>
      <c r="H10" s="87"/>
      <c r="I10" s="33"/>
    </row>
    <row r="11" spans="1:9" x14ac:dyDescent="0.3">
      <c r="B11" s="29" t="s">
        <v>35</v>
      </c>
      <c r="C11" s="30"/>
      <c r="E11" s="86">
        <v>250</v>
      </c>
      <c r="F11" s="87">
        <v>2838</v>
      </c>
      <c r="G11" s="87">
        <v>250</v>
      </c>
      <c r="H11" s="87">
        <f t="shared" si="0"/>
        <v>3338</v>
      </c>
      <c r="I11" s="33"/>
    </row>
    <row r="12" spans="1:9" x14ac:dyDescent="0.3">
      <c r="B12" s="29"/>
      <c r="C12" s="30"/>
      <c r="E12" s="86"/>
      <c r="F12" s="87"/>
      <c r="G12" s="87"/>
      <c r="H12" s="87"/>
      <c r="I12" s="33"/>
    </row>
    <row r="13" spans="1:9" x14ac:dyDescent="0.3">
      <c r="B13" s="29" t="s">
        <v>36</v>
      </c>
      <c r="C13" s="30"/>
      <c r="E13" s="86"/>
      <c r="F13" s="87">
        <v>402</v>
      </c>
      <c r="G13" s="87"/>
      <c r="H13" s="87">
        <f t="shared" si="0"/>
        <v>402</v>
      </c>
      <c r="I13" s="33"/>
    </row>
    <row r="14" spans="1:9" x14ac:dyDescent="0.3">
      <c r="B14" s="29"/>
      <c r="C14" s="30"/>
      <c r="E14" s="86"/>
      <c r="F14" s="87"/>
      <c r="G14" s="87"/>
      <c r="H14" s="87"/>
      <c r="I14" s="33"/>
    </row>
    <row r="15" spans="1:9" x14ac:dyDescent="0.3">
      <c r="B15" s="29" t="s">
        <v>37</v>
      </c>
      <c r="C15" s="30"/>
      <c r="E15" s="86"/>
      <c r="F15" s="87">
        <v>535</v>
      </c>
      <c r="G15" s="87"/>
      <c r="H15" s="87">
        <f t="shared" si="0"/>
        <v>535</v>
      </c>
      <c r="I15" s="33"/>
    </row>
    <row r="16" spans="1:9" x14ac:dyDescent="0.3">
      <c r="B16" s="29"/>
      <c r="C16" s="30"/>
      <c r="E16" s="86"/>
      <c r="F16" s="87"/>
      <c r="G16" s="87"/>
      <c r="H16" s="87"/>
      <c r="I16" s="33"/>
    </row>
    <row r="17" spans="2:9" x14ac:dyDescent="0.3">
      <c r="B17" s="29" t="s">
        <v>38</v>
      </c>
      <c r="C17" s="30"/>
      <c r="E17" s="86">
        <v>1926</v>
      </c>
      <c r="F17" s="87"/>
      <c r="G17" s="87"/>
      <c r="H17" s="87">
        <f t="shared" si="0"/>
        <v>1926</v>
      </c>
      <c r="I17" s="33"/>
    </row>
    <row r="18" spans="2:9" x14ac:dyDescent="0.3">
      <c r="B18" s="29"/>
      <c r="C18" s="30"/>
      <c r="E18" s="86"/>
      <c r="F18" s="87"/>
      <c r="G18" s="87"/>
      <c r="H18" s="87"/>
      <c r="I18" s="33"/>
    </row>
    <row r="19" spans="2:9" x14ac:dyDescent="0.3">
      <c r="B19" s="29" t="s">
        <v>49</v>
      </c>
      <c r="C19" s="30"/>
      <c r="E19" s="86">
        <v>1070</v>
      </c>
      <c r="F19" s="87"/>
      <c r="G19" s="87"/>
      <c r="H19" s="87">
        <f t="shared" si="0"/>
        <v>1070</v>
      </c>
      <c r="I19" s="33"/>
    </row>
    <row r="20" spans="2:9" x14ac:dyDescent="0.3">
      <c r="B20" s="29"/>
      <c r="C20" s="30"/>
      <c r="E20" s="86"/>
      <c r="F20" s="87"/>
      <c r="G20" s="87"/>
      <c r="H20" s="87"/>
      <c r="I20" s="33"/>
    </row>
    <row r="21" spans="2:9" x14ac:dyDescent="0.3">
      <c r="B21" s="29" t="s">
        <v>48</v>
      </c>
      <c r="C21" s="30"/>
      <c r="E21" s="86">
        <v>535</v>
      </c>
      <c r="F21" s="87"/>
      <c r="G21" s="87"/>
      <c r="H21" s="87">
        <f t="shared" si="0"/>
        <v>535</v>
      </c>
      <c r="I21" s="33"/>
    </row>
    <row r="22" spans="2:9" x14ac:dyDescent="0.3">
      <c r="B22" s="29"/>
      <c r="C22" s="30"/>
      <c r="E22" s="86"/>
      <c r="F22" s="87"/>
      <c r="G22" s="87"/>
      <c r="H22" s="87"/>
      <c r="I22" s="33"/>
    </row>
    <row r="23" spans="2:9" x14ac:dyDescent="0.3">
      <c r="B23" s="31" t="s">
        <v>39</v>
      </c>
      <c r="C23" s="30"/>
      <c r="E23" s="86">
        <v>1016</v>
      </c>
      <c r="F23" s="87"/>
      <c r="G23" s="87"/>
      <c r="H23" s="87">
        <f t="shared" si="0"/>
        <v>1016</v>
      </c>
      <c r="I23" s="33"/>
    </row>
    <row r="24" spans="2:9" x14ac:dyDescent="0.3">
      <c r="B24" s="31"/>
      <c r="C24" s="30"/>
      <c r="E24" s="86"/>
      <c r="F24" s="87"/>
      <c r="G24" s="87"/>
      <c r="H24" s="87"/>
      <c r="I24" s="33"/>
    </row>
    <row r="25" spans="2:9" x14ac:dyDescent="0.3">
      <c r="B25" s="96" t="s">
        <v>40</v>
      </c>
      <c r="C25" s="97"/>
      <c r="D25" s="32"/>
      <c r="E25" s="86"/>
      <c r="F25" s="87"/>
      <c r="G25" s="87">
        <v>1231</v>
      </c>
      <c r="H25" s="87">
        <f t="shared" si="0"/>
        <v>1231</v>
      </c>
      <c r="I25" s="33"/>
    </row>
    <row r="26" spans="2:9" x14ac:dyDescent="0.3">
      <c r="B26" s="31"/>
      <c r="C26" s="30"/>
      <c r="E26" s="86"/>
      <c r="F26" s="87"/>
      <c r="G26" s="87"/>
      <c r="H26" s="87"/>
      <c r="I26" s="33"/>
    </row>
    <row r="27" spans="2:9" x14ac:dyDescent="0.3">
      <c r="B27" s="31" t="s">
        <v>41</v>
      </c>
      <c r="C27" s="30"/>
      <c r="E27" s="86"/>
      <c r="F27" s="87"/>
      <c r="G27" s="87"/>
      <c r="H27" s="87">
        <f t="shared" si="0"/>
        <v>0</v>
      </c>
      <c r="I27" s="33"/>
    </row>
    <row r="28" spans="2:9" x14ac:dyDescent="0.3">
      <c r="B28" s="31"/>
      <c r="C28" s="30"/>
      <c r="E28" s="86"/>
      <c r="F28" s="87"/>
      <c r="G28" s="87"/>
      <c r="H28" s="87"/>
      <c r="I28" s="33"/>
    </row>
    <row r="29" spans="2:9" x14ac:dyDescent="0.3">
      <c r="B29" s="31" t="s">
        <v>42</v>
      </c>
      <c r="C29" s="30"/>
      <c r="E29" s="86"/>
      <c r="F29" s="87"/>
      <c r="G29" s="87"/>
      <c r="H29" s="87">
        <f t="shared" si="0"/>
        <v>0</v>
      </c>
      <c r="I29" s="33"/>
    </row>
    <row r="30" spans="2:9" x14ac:dyDescent="0.3">
      <c r="B30" s="31"/>
      <c r="C30" s="30"/>
      <c r="E30" s="86"/>
      <c r="F30" s="87"/>
      <c r="G30" s="87"/>
      <c r="H30" s="87"/>
      <c r="I30" s="33"/>
    </row>
    <row r="31" spans="2:9" x14ac:dyDescent="0.3">
      <c r="B31" s="29" t="s">
        <v>43</v>
      </c>
      <c r="C31" s="30"/>
      <c r="E31" s="86">
        <v>7426</v>
      </c>
      <c r="F31" s="87"/>
      <c r="G31" s="87"/>
      <c r="H31" s="87">
        <f t="shared" si="0"/>
        <v>7426</v>
      </c>
      <c r="I31" s="33"/>
    </row>
    <row r="32" spans="2:9" x14ac:dyDescent="0.3">
      <c r="B32" s="29"/>
      <c r="C32" s="30"/>
      <c r="E32" s="86"/>
      <c r="F32" s="87"/>
      <c r="G32" s="87"/>
      <c r="H32" s="87"/>
      <c r="I32" s="33"/>
    </row>
    <row r="33" spans="2:9" ht="29.4" customHeight="1" x14ac:dyDescent="0.3">
      <c r="B33" s="98" t="s">
        <v>44</v>
      </c>
      <c r="C33" s="99"/>
      <c r="D33" s="99"/>
      <c r="E33" s="86"/>
      <c r="F33" s="87">
        <v>403</v>
      </c>
      <c r="G33" s="87"/>
      <c r="H33" s="87">
        <f t="shared" si="0"/>
        <v>403</v>
      </c>
      <c r="I33" s="33"/>
    </row>
    <row r="34" spans="2:9" x14ac:dyDescent="0.3">
      <c r="B34" s="31"/>
      <c r="C34" s="30"/>
      <c r="E34" s="86"/>
      <c r="F34" s="87"/>
      <c r="G34" s="87"/>
      <c r="H34" s="87"/>
      <c r="I34" s="33"/>
    </row>
    <row r="35" spans="2:9" x14ac:dyDescent="0.3">
      <c r="B35" s="31" t="s">
        <v>45</v>
      </c>
      <c r="C35" s="30"/>
      <c r="E35" s="86"/>
      <c r="F35" s="87"/>
      <c r="G35" s="87"/>
      <c r="H35" s="87">
        <f t="shared" si="0"/>
        <v>0</v>
      </c>
      <c r="I35" s="33"/>
    </row>
    <row r="36" spans="2:9" x14ac:dyDescent="0.3">
      <c r="B36" s="31"/>
      <c r="C36" s="30"/>
      <c r="E36" s="86"/>
      <c r="F36" s="87"/>
      <c r="G36" s="87"/>
      <c r="H36" s="87"/>
      <c r="I36" s="33"/>
    </row>
    <row r="37" spans="2:9" x14ac:dyDescent="0.3">
      <c r="B37" s="31" t="s">
        <v>46</v>
      </c>
      <c r="C37" s="30"/>
      <c r="E37" s="86">
        <v>878</v>
      </c>
      <c r="F37" s="87"/>
      <c r="G37" s="87">
        <v>878</v>
      </c>
      <c r="H37" s="87">
        <f t="shared" si="0"/>
        <v>1756</v>
      </c>
      <c r="I37" s="33"/>
    </row>
    <row r="38" spans="2:9" x14ac:dyDescent="0.3">
      <c r="B38" s="31"/>
      <c r="C38" s="30"/>
      <c r="E38" s="86"/>
      <c r="F38" s="87"/>
      <c r="G38" s="87"/>
      <c r="H38" s="87"/>
      <c r="I38" s="33"/>
    </row>
    <row r="39" spans="2:9" x14ac:dyDescent="0.3">
      <c r="B39" s="31" t="s">
        <v>47</v>
      </c>
      <c r="C39" s="30"/>
      <c r="E39" s="86"/>
      <c r="F39" s="87">
        <v>1798</v>
      </c>
      <c r="G39" s="87"/>
      <c r="H39" s="87">
        <f t="shared" si="0"/>
        <v>1798</v>
      </c>
      <c r="I39" s="33"/>
    </row>
    <row r="40" spans="2:9" x14ac:dyDescent="0.3">
      <c r="B40" s="33"/>
      <c r="E40" s="86"/>
      <c r="F40" s="87"/>
      <c r="G40" s="87"/>
      <c r="H40" s="87"/>
      <c r="I40" s="33"/>
    </row>
    <row r="41" spans="2:9" x14ac:dyDescent="0.3">
      <c r="B41" s="31" t="s">
        <v>89</v>
      </c>
      <c r="C41" s="30"/>
      <c r="E41" s="86"/>
      <c r="F41" s="87"/>
      <c r="G41" s="87"/>
      <c r="H41" s="87">
        <f t="shared" si="0"/>
        <v>0</v>
      </c>
      <c r="I41" s="33"/>
    </row>
    <row r="42" spans="2:9" x14ac:dyDescent="0.3">
      <c r="B42" s="33"/>
      <c r="E42" s="86"/>
      <c r="F42" s="87"/>
      <c r="G42" s="87"/>
      <c r="H42" s="87"/>
      <c r="I42" s="33"/>
    </row>
    <row r="43" spans="2:9" x14ac:dyDescent="0.3">
      <c r="B43" s="33"/>
      <c r="E43" s="86"/>
      <c r="F43" s="87"/>
      <c r="G43" s="87"/>
      <c r="H43" s="87"/>
      <c r="I43" s="33"/>
    </row>
    <row r="44" spans="2:9" x14ac:dyDescent="0.3">
      <c r="B44" s="33"/>
      <c r="E44" s="86"/>
      <c r="F44" s="87"/>
      <c r="G44" s="87"/>
      <c r="H44" s="87"/>
      <c r="I44" s="33"/>
    </row>
    <row r="45" spans="2:9" ht="15" thickBot="1" x14ac:dyDescent="0.35">
      <c r="D45" s="35" t="s">
        <v>54</v>
      </c>
      <c r="E45" s="88">
        <f>SUM(E7:E43)</f>
        <v>16255</v>
      </c>
      <c r="F45" s="88">
        <f>SUM(F7:F43)</f>
        <v>16940</v>
      </c>
      <c r="G45" s="88">
        <f>SUM(G7:G43)</f>
        <v>5513</v>
      </c>
      <c r="H45" s="89">
        <f t="shared" si="0"/>
        <v>38708</v>
      </c>
      <c r="I45" s="33"/>
    </row>
    <row r="47" spans="2:9" x14ac:dyDescent="0.3">
      <c r="B47" t="s">
        <v>55</v>
      </c>
    </row>
  </sheetData>
  <mergeCells count="2">
    <mergeCell ref="B25:C25"/>
    <mergeCell ref="B33:D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1" zoomScaleNormal="100" workbookViewId="0">
      <selection activeCell="F12" sqref="F12"/>
    </sheetView>
  </sheetViews>
  <sheetFormatPr defaultRowHeight="14.4" x14ac:dyDescent="0.3"/>
  <cols>
    <col min="1" max="1" width="3.33203125" style="20" customWidth="1"/>
    <col min="2" max="2" width="48.33203125" style="9" customWidth="1"/>
    <col min="3" max="3" width="6.33203125" customWidth="1"/>
    <col min="4" max="4" width="4.6640625" style="5" customWidth="1"/>
    <col min="5" max="5" width="7.6640625" style="5" customWidth="1"/>
    <col min="6" max="6" width="11.33203125" style="14" bestFit="1" customWidth="1"/>
  </cols>
  <sheetData>
    <row r="1" spans="1:6" s="6" customFormat="1" x14ac:dyDescent="0.3">
      <c r="A1" s="25" t="s">
        <v>125</v>
      </c>
      <c r="B1" s="10"/>
      <c r="D1" s="26"/>
      <c r="E1" s="26"/>
      <c r="F1" s="27"/>
    </row>
    <row r="2" spans="1:6" s="6" customFormat="1" x14ac:dyDescent="0.3">
      <c r="A2" s="25"/>
      <c r="B2" s="10"/>
      <c r="D2" s="26"/>
      <c r="E2" s="26"/>
      <c r="F2" s="27"/>
    </row>
    <row r="3" spans="1:6" x14ac:dyDescent="0.3">
      <c r="B3" s="6" t="s">
        <v>124</v>
      </c>
    </row>
    <row r="4" spans="1:6" x14ac:dyDescent="0.3">
      <c r="B4" s="6"/>
    </row>
    <row r="5" spans="1:6" x14ac:dyDescent="0.3">
      <c r="B5" s="6" t="s">
        <v>94</v>
      </c>
    </row>
    <row r="6" spans="1:6" ht="28.8" x14ac:dyDescent="0.3">
      <c r="B6" s="22" t="s">
        <v>139</v>
      </c>
    </row>
    <row r="7" spans="1:6" ht="19.95" customHeight="1" x14ac:dyDescent="0.3">
      <c r="B7" s="42" t="s">
        <v>59</v>
      </c>
      <c r="E7" s="5" t="s">
        <v>27</v>
      </c>
      <c r="F7" s="15" t="s">
        <v>53</v>
      </c>
    </row>
    <row r="8" spans="1:6" x14ac:dyDescent="0.3">
      <c r="E8" s="5" t="s">
        <v>28</v>
      </c>
      <c r="F8" s="15" t="s">
        <v>28</v>
      </c>
    </row>
    <row r="9" spans="1:6" ht="7.95" customHeight="1" x14ac:dyDescent="0.3">
      <c r="F9" s="15"/>
    </row>
    <row r="10" spans="1:6" x14ac:dyDescent="0.3">
      <c r="A10" s="20">
        <v>1</v>
      </c>
      <c r="B10" s="9" t="s">
        <v>61</v>
      </c>
      <c r="C10">
        <v>1</v>
      </c>
      <c r="D10" s="5" t="s">
        <v>62</v>
      </c>
      <c r="F10" s="14">
        <v>6046</v>
      </c>
    </row>
    <row r="11" spans="1:6" x14ac:dyDescent="0.3">
      <c r="F11" s="14">
        <f t="shared" ref="F11:F15" si="0">C11*E11</f>
        <v>0</v>
      </c>
    </row>
    <row r="12" spans="1:6" x14ac:dyDescent="0.3">
      <c r="A12" s="20">
        <v>2</v>
      </c>
      <c r="B12" s="9" t="s">
        <v>60</v>
      </c>
      <c r="C12">
        <v>1</v>
      </c>
      <c r="D12" s="8" t="s">
        <v>62</v>
      </c>
      <c r="F12" s="14">
        <v>8523</v>
      </c>
    </row>
    <row r="13" spans="1:6" x14ac:dyDescent="0.3">
      <c r="D13" s="8"/>
      <c r="F13" s="14">
        <f t="shared" si="0"/>
        <v>0</v>
      </c>
    </row>
    <row r="14" spans="1:6" x14ac:dyDescent="0.3">
      <c r="A14" s="20">
        <v>3</v>
      </c>
      <c r="B14" s="9" t="s">
        <v>120</v>
      </c>
      <c r="C14">
        <v>12</v>
      </c>
      <c r="D14" s="5" t="s">
        <v>65</v>
      </c>
      <c r="F14" s="14">
        <v>2504</v>
      </c>
    </row>
    <row r="15" spans="1:6" x14ac:dyDescent="0.3">
      <c r="D15" s="8"/>
      <c r="F15" s="14">
        <f t="shared" si="0"/>
        <v>0</v>
      </c>
    </row>
    <row r="16" spans="1:6" x14ac:dyDescent="0.3">
      <c r="A16" s="20">
        <v>4</v>
      </c>
      <c r="B16" s="9" t="s">
        <v>66</v>
      </c>
      <c r="C16">
        <v>1</v>
      </c>
      <c r="D16" s="8" t="s">
        <v>62</v>
      </c>
      <c r="F16" s="14" t="s">
        <v>160</v>
      </c>
    </row>
    <row r="17" spans="1:6" x14ac:dyDescent="0.3">
      <c r="D17" s="8"/>
      <c r="F17" s="14">
        <f t="shared" ref="F17:F77" si="1">C17*E17</f>
        <v>0</v>
      </c>
    </row>
    <row r="18" spans="1:6" x14ac:dyDescent="0.3">
      <c r="A18" s="20">
        <v>5</v>
      </c>
      <c r="B18" s="9" t="s">
        <v>118</v>
      </c>
      <c r="C18" t="s">
        <v>119</v>
      </c>
      <c r="D18" s="8"/>
      <c r="E18" s="51" t="s">
        <v>86</v>
      </c>
      <c r="F18" s="14">
        <v>10000</v>
      </c>
    </row>
    <row r="19" spans="1:6" x14ac:dyDescent="0.3">
      <c r="D19" s="8"/>
      <c r="F19" s="14">
        <f>F17*C19</f>
        <v>0</v>
      </c>
    </row>
    <row r="20" spans="1:6" x14ac:dyDescent="0.3">
      <c r="A20" s="20">
        <v>6</v>
      </c>
      <c r="B20" s="9" t="s">
        <v>67</v>
      </c>
      <c r="C20">
        <v>1</v>
      </c>
      <c r="D20" s="8" t="s">
        <v>62</v>
      </c>
      <c r="F20" s="14" t="s">
        <v>160</v>
      </c>
    </row>
    <row r="21" spans="1:6" x14ac:dyDescent="0.3">
      <c r="D21" s="8"/>
      <c r="E21"/>
      <c r="F21" s="14">
        <f t="shared" si="1"/>
        <v>0</v>
      </c>
    </row>
    <row r="22" spans="1:6" x14ac:dyDescent="0.3">
      <c r="A22" s="20">
        <v>7</v>
      </c>
      <c r="B22" s="11" t="s">
        <v>63</v>
      </c>
      <c r="C22">
        <v>1</v>
      </c>
      <c r="D22" s="5" t="s">
        <v>62</v>
      </c>
      <c r="F22" s="14">
        <v>3210</v>
      </c>
    </row>
    <row r="23" spans="1:6" x14ac:dyDescent="0.3">
      <c r="F23" s="14">
        <f t="shared" si="1"/>
        <v>0</v>
      </c>
    </row>
    <row r="24" spans="1:6" x14ac:dyDescent="0.3">
      <c r="A24" s="20">
        <v>8</v>
      </c>
      <c r="B24" s="9" t="s">
        <v>64</v>
      </c>
      <c r="C24">
        <v>12</v>
      </c>
      <c r="D24" s="5" t="s">
        <v>65</v>
      </c>
      <c r="F24" s="14">
        <v>1143</v>
      </c>
    </row>
    <row r="25" spans="1:6" x14ac:dyDescent="0.3">
      <c r="F25" s="14">
        <f t="shared" si="1"/>
        <v>0</v>
      </c>
    </row>
    <row r="26" spans="1:6" ht="28.8" x14ac:dyDescent="0.3">
      <c r="A26" s="20">
        <v>9</v>
      </c>
      <c r="B26" s="9" t="s">
        <v>100</v>
      </c>
      <c r="C26">
        <v>12</v>
      </c>
      <c r="D26" s="5" t="s">
        <v>65</v>
      </c>
      <c r="F26" s="14">
        <v>1712</v>
      </c>
    </row>
    <row r="27" spans="1:6" x14ac:dyDescent="0.3">
      <c r="F27" s="14">
        <f t="shared" si="1"/>
        <v>0</v>
      </c>
    </row>
    <row r="28" spans="1:6" x14ac:dyDescent="0.3">
      <c r="A28" s="20">
        <v>10</v>
      </c>
      <c r="B28" s="21" t="s">
        <v>108</v>
      </c>
      <c r="C28">
        <v>54</v>
      </c>
      <c r="D28" s="5" t="s">
        <v>106</v>
      </c>
      <c r="F28" s="14">
        <v>694</v>
      </c>
    </row>
    <row r="29" spans="1:6" x14ac:dyDescent="0.3">
      <c r="B29" s="21"/>
      <c r="F29" s="14">
        <f t="shared" si="1"/>
        <v>0</v>
      </c>
    </row>
    <row r="30" spans="1:6" x14ac:dyDescent="0.3">
      <c r="A30" s="20">
        <v>11</v>
      </c>
      <c r="B30" s="45" t="s">
        <v>121</v>
      </c>
      <c r="C30">
        <v>71</v>
      </c>
      <c r="D30" s="5" t="s">
        <v>106</v>
      </c>
      <c r="F30" s="14">
        <v>912</v>
      </c>
    </row>
    <row r="31" spans="1:6" x14ac:dyDescent="0.3">
      <c r="F31" s="14">
        <f t="shared" si="1"/>
        <v>0</v>
      </c>
    </row>
    <row r="32" spans="1:6" ht="28.8" x14ac:dyDescent="0.3">
      <c r="A32" s="20">
        <v>12</v>
      </c>
      <c r="B32" s="9" t="s">
        <v>95</v>
      </c>
      <c r="C32" s="23">
        <v>19</v>
      </c>
      <c r="D32" s="20" t="s">
        <v>30</v>
      </c>
      <c r="F32" s="14">
        <v>2468</v>
      </c>
    </row>
    <row r="33" spans="1:6" x14ac:dyDescent="0.3">
      <c r="C33" s="23"/>
      <c r="D33" s="20"/>
    </row>
    <row r="34" spans="1:6" x14ac:dyDescent="0.3">
      <c r="A34" s="20">
        <v>13</v>
      </c>
      <c r="B34" s="21" t="s">
        <v>107</v>
      </c>
      <c r="C34">
        <v>95</v>
      </c>
      <c r="D34" s="5" t="s">
        <v>106</v>
      </c>
      <c r="F34" s="14">
        <v>1220</v>
      </c>
    </row>
    <row r="35" spans="1:6" x14ac:dyDescent="0.3">
      <c r="B35" s="21"/>
      <c r="F35" s="14">
        <f t="shared" ref="F35" si="2">C35*E35</f>
        <v>0</v>
      </c>
    </row>
    <row r="36" spans="1:6" x14ac:dyDescent="0.3">
      <c r="A36" s="20">
        <v>14</v>
      </c>
      <c r="B36" s="45" t="s">
        <v>122</v>
      </c>
      <c r="C36">
        <v>140</v>
      </c>
      <c r="D36" s="5" t="s">
        <v>106</v>
      </c>
      <c r="F36" s="14">
        <v>1797</v>
      </c>
    </row>
    <row r="37" spans="1:6" x14ac:dyDescent="0.3">
      <c r="C37" s="23"/>
      <c r="D37" s="20"/>
      <c r="F37" s="14">
        <f t="shared" si="1"/>
        <v>0</v>
      </c>
    </row>
    <row r="38" spans="1:6" ht="28.8" x14ac:dyDescent="0.3">
      <c r="A38" s="20">
        <v>15</v>
      </c>
      <c r="B38" s="9" t="s">
        <v>87</v>
      </c>
      <c r="C38" s="23">
        <v>1</v>
      </c>
      <c r="D38" s="20" t="s">
        <v>62</v>
      </c>
      <c r="F38" s="14">
        <v>803</v>
      </c>
    </row>
    <row r="39" spans="1:6" x14ac:dyDescent="0.3">
      <c r="C39" s="23"/>
      <c r="D39" s="20"/>
      <c r="F39" s="14">
        <f t="shared" si="1"/>
        <v>0</v>
      </c>
    </row>
    <row r="40" spans="1:6" ht="28.8" x14ac:dyDescent="0.3">
      <c r="A40" s="20">
        <v>16</v>
      </c>
      <c r="B40" s="11" t="s">
        <v>96</v>
      </c>
      <c r="C40">
        <v>12</v>
      </c>
      <c r="D40" s="5" t="s">
        <v>65</v>
      </c>
      <c r="F40" s="14">
        <v>1284</v>
      </c>
    </row>
    <row r="41" spans="1:6" x14ac:dyDescent="0.3">
      <c r="F41" s="14">
        <f t="shared" si="1"/>
        <v>0</v>
      </c>
    </row>
    <row r="42" spans="1:6" ht="28.8" x14ac:dyDescent="0.3">
      <c r="A42" s="20">
        <v>17</v>
      </c>
      <c r="B42" s="9" t="s">
        <v>98</v>
      </c>
      <c r="C42" s="23">
        <v>3.2</v>
      </c>
      <c r="D42" s="20" t="s">
        <v>26</v>
      </c>
      <c r="F42" s="14">
        <v>26400</v>
      </c>
    </row>
    <row r="43" spans="1:6" x14ac:dyDescent="0.3">
      <c r="F43" s="14">
        <f t="shared" ref="F43:F47" si="3">C41*E43</f>
        <v>0</v>
      </c>
    </row>
    <row r="44" spans="1:6" x14ac:dyDescent="0.3">
      <c r="A44" s="20">
        <v>18</v>
      </c>
      <c r="B44" s="21" t="s">
        <v>68</v>
      </c>
      <c r="C44">
        <v>0.32</v>
      </c>
      <c r="D44" s="5" t="s">
        <v>26</v>
      </c>
      <c r="F44" s="14">
        <v>2640</v>
      </c>
    </row>
    <row r="45" spans="1:6" x14ac:dyDescent="0.3">
      <c r="F45" s="14">
        <f t="shared" si="3"/>
        <v>0</v>
      </c>
    </row>
    <row r="46" spans="1:6" x14ac:dyDescent="0.3">
      <c r="A46" s="20">
        <v>19</v>
      </c>
      <c r="B46" s="9" t="s">
        <v>97</v>
      </c>
      <c r="C46">
        <v>2.2400000000000002</v>
      </c>
      <c r="D46" s="5" t="s">
        <v>26</v>
      </c>
      <c r="F46" s="14">
        <v>18480</v>
      </c>
    </row>
    <row r="47" spans="1:6" x14ac:dyDescent="0.3">
      <c r="F47" s="14">
        <f t="shared" si="3"/>
        <v>0</v>
      </c>
    </row>
    <row r="48" spans="1:6" x14ac:dyDescent="0.3">
      <c r="A48" s="20">
        <v>20</v>
      </c>
      <c r="B48" s="21" t="s">
        <v>68</v>
      </c>
      <c r="C48">
        <v>0.22</v>
      </c>
      <c r="D48" s="5" t="s">
        <v>26</v>
      </c>
      <c r="F48" s="14">
        <v>1815</v>
      </c>
    </row>
    <row r="50" spans="1:6" x14ac:dyDescent="0.3">
      <c r="A50" s="20">
        <v>21</v>
      </c>
      <c r="B50" s="9" t="s">
        <v>99</v>
      </c>
      <c r="C50">
        <v>1.1499999999999999</v>
      </c>
      <c r="D50" s="5" t="s">
        <v>26</v>
      </c>
      <c r="F50" s="14">
        <v>9488</v>
      </c>
    </row>
    <row r="51" spans="1:6" x14ac:dyDescent="0.3">
      <c r="F51" s="14">
        <f t="shared" si="1"/>
        <v>0</v>
      </c>
    </row>
    <row r="52" spans="1:6" x14ac:dyDescent="0.3">
      <c r="A52" s="20">
        <v>22</v>
      </c>
      <c r="B52" s="21" t="s">
        <v>68</v>
      </c>
      <c r="C52">
        <v>0.12</v>
      </c>
      <c r="D52" s="5" t="s">
        <v>26</v>
      </c>
      <c r="F52" s="14">
        <v>990</v>
      </c>
    </row>
    <row r="53" spans="1:6" x14ac:dyDescent="0.3">
      <c r="F53" s="14">
        <f t="shared" si="1"/>
        <v>0</v>
      </c>
    </row>
    <row r="54" spans="1:6" ht="43.2" x14ac:dyDescent="0.3">
      <c r="A54" s="20">
        <v>23</v>
      </c>
      <c r="B54" s="9" t="s">
        <v>101</v>
      </c>
      <c r="C54" s="23">
        <v>96</v>
      </c>
      <c r="D54" s="20" t="s">
        <v>102</v>
      </c>
      <c r="E54" s="20"/>
      <c r="F54" s="50" t="s">
        <v>161</v>
      </c>
    </row>
    <row r="55" spans="1:6" x14ac:dyDescent="0.3">
      <c r="F55" s="14">
        <f t="shared" si="1"/>
        <v>0</v>
      </c>
    </row>
    <row r="56" spans="1:6" ht="28.8" x14ac:dyDescent="0.3">
      <c r="A56" s="20">
        <v>24</v>
      </c>
      <c r="B56" s="9" t="s">
        <v>117</v>
      </c>
      <c r="C56" s="23">
        <v>12</v>
      </c>
      <c r="D56" s="20" t="s">
        <v>102</v>
      </c>
      <c r="E56" s="20"/>
      <c r="F56" s="50">
        <v>193</v>
      </c>
    </row>
    <row r="57" spans="1:6" x14ac:dyDescent="0.3">
      <c r="A57" s="5"/>
      <c r="F57" s="14">
        <f t="shared" si="1"/>
        <v>0</v>
      </c>
    </row>
    <row r="58" spans="1:6" x14ac:dyDescent="0.3">
      <c r="A58" s="20">
        <v>25</v>
      </c>
      <c r="B58" s="9" t="s">
        <v>69</v>
      </c>
      <c r="C58">
        <v>96</v>
      </c>
      <c r="D58" s="5" t="s">
        <v>65</v>
      </c>
      <c r="F58" s="14">
        <v>1533</v>
      </c>
    </row>
    <row r="59" spans="1:6" x14ac:dyDescent="0.3">
      <c r="F59" s="14">
        <f t="shared" si="1"/>
        <v>0</v>
      </c>
    </row>
    <row r="60" spans="1:6" x14ac:dyDescent="0.3">
      <c r="A60" s="20">
        <v>26</v>
      </c>
      <c r="B60" s="9" t="s">
        <v>105</v>
      </c>
      <c r="C60">
        <v>48</v>
      </c>
      <c r="D60" s="5" t="s">
        <v>102</v>
      </c>
      <c r="F60" s="14">
        <v>767</v>
      </c>
    </row>
    <row r="61" spans="1:6" x14ac:dyDescent="0.3">
      <c r="F61" s="14">
        <f t="shared" si="1"/>
        <v>0</v>
      </c>
    </row>
    <row r="62" spans="1:6" x14ac:dyDescent="0.3">
      <c r="A62" s="20">
        <v>27</v>
      </c>
      <c r="B62" s="11" t="s">
        <v>70</v>
      </c>
      <c r="C62">
        <v>154</v>
      </c>
      <c r="D62" s="5" t="s">
        <v>29</v>
      </c>
      <c r="F62" s="14" t="s">
        <v>161</v>
      </c>
    </row>
    <row r="63" spans="1:6" x14ac:dyDescent="0.3">
      <c r="B63" s="11"/>
      <c r="F63" s="14">
        <f t="shared" si="1"/>
        <v>0</v>
      </c>
    </row>
    <row r="64" spans="1:6" x14ac:dyDescent="0.3">
      <c r="A64" s="20">
        <v>28</v>
      </c>
      <c r="B64" s="11" t="s">
        <v>103</v>
      </c>
      <c r="C64">
        <v>1</v>
      </c>
      <c r="D64" s="5" t="s">
        <v>62</v>
      </c>
      <c r="F64" s="14" t="s">
        <v>161</v>
      </c>
    </row>
    <row r="65" spans="1:6" x14ac:dyDescent="0.3">
      <c r="F65" s="14">
        <f t="shared" si="1"/>
        <v>0</v>
      </c>
    </row>
    <row r="66" spans="1:6" ht="43.2" x14ac:dyDescent="0.3">
      <c r="A66" s="20">
        <v>29</v>
      </c>
      <c r="B66" s="11" t="s">
        <v>142</v>
      </c>
      <c r="C66">
        <v>6</v>
      </c>
      <c r="D66" s="5" t="s">
        <v>65</v>
      </c>
      <c r="F66" s="14">
        <v>2358</v>
      </c>
    </row>
    <row r="67" spans="1:6" x14ac:dyDescent="0.3">
      <c r="F67" s="14">
        <f t="shared" si="1"/>
        <v>0</v>
      </c>
    </row>
    <row r="68" spans="1:6" ht="28.8" x14ac:dyDescent="0.3">
      <c r="A68" s="20">
        <v>30</v>
      </c>
      <c r="B68" s="9" t="s">
        <v>88</v>
      </c>
      <c r="C68" s="43">
        <v>6</v>
      </c>
      <c r="D68" s="5" t="s">
        <v>65</v>
      </c>
      <c r="F68" s="14">
        <v>128</v>
      </c>
    </row>
    <row r="69" spans="1:6" x14ac:dyDescent="0.3">
      <c r="B69" s="11"/>
      <c r="F69" s="14">
        <f t="shared" si="1"/>
        <v>0</v>
      </c>
    </row>
    <row r="70" spans="1:6" s="20" customFormat="1" ht="27.6" customHeight="1" x14ac:dyDescent="0.3">
      <c r="A70" s="20">
        <v>31</v>
      </c>
      <c r="B70" s="53" t="s">
        <v>112</v>
      </c>
      <c r="C70" s="54">
        <v>1</v>
      </c>
      <c r="D70" s="20" t="s">
        <v>62</v>
      </c>
      <c r="F70" s="52">
        <v>535</v>
      </c>
    </row>
    <row r="72" spans="1:6" x14ac:dyDescent="0.3">
      <c r="A72" s="20">
        <v>32</v>
      </c>
      <c r="B72" s="9" t="s">
        <v>71</v>
      </c>
      <c r="C72" s="55">
        <v>1</v>
      </c>
      <c r="D72" s="5" t="s">
        <v>62</v>
      </c>
      <c r="F72" s="14">
        <v>1070</v>
      </c>
    </row>
    <row r="74" spans="1:6" ht="28.8" x14ac:dyDescent="0.3">
      <c r="A74" s="20">
        <v>33</v>
      </c>
      <c r="B74" s="18" t="s">
        <v>104</v>
      </c>
    </row>
    <row r="77" spans="1:6" x14ac:dyDescent="0.3">
      <c r="F77" s="14">
        <f t="shared" si="1"/>
        <v>0</v>
      </c>
    </row>
    <row r="79" spans="1:6" ht="15" thickBot="1" x14ac:dyDescent="0.35">
      <c r="B79" s="12"/>
      <c r="C79" s="46" t="s">
        <v>72</v>
      </c>
      <c r="D79" s="8"/>
      <c r="E79" s="8"/>
      <c r="F79" s="16">
        <f>SUM(F10:F78)</f>
        <v>108713</v>
      </c>
    </row>
    <row r="80" spans="1:6" x14ac:dyDescent="0.3">
      <c r="B80" s="19"/>
      <c r="C80" s="7"/>
      <c r="D80" s="8"/>
      <c r="E80" s="8"/>
    </row>
    <row r="81" spans="2:5" x14ac:dyDescent="0.3">
      <c r="B81" s="44"/>
      <c r="C81" s="7"/>
      <c r="D81" s="8"/>
      <c r="E81" s="8"/>
    </row>
    <row r="82" spans="2:5" x14ac:dyDescent="0.3">
      <c r="B82" s="13"/>
      <c r="C82" s="7"/>
      <c r="D82" s="8"/>
      <c r="E82" s="8"/>
    </row>
    <row r="83" spans="2:5" x14ac:dyDescent="0.3">
      <c r="B83" s="13"/>
      <c r="C83" s="7"/>
      <c r="D83" s="8"/>
      <c r="E83" s="8"/>
    </row>
  </sheetData>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7" zoomScaleNormal="100" workbookViewId="0">
      <selection activeCell="F53" sqref="F53"/>
    </sheetView>
  </sheetViews>
  <sheetFormatPr defaultRowHeight="14.4" x14ac:dyDescent="0.3"/>
  <cols>
    <col min="1" max="1" width="4.6640625" customWidth="1"/>
    <col min="2" max="2" width="46.6640625" customWidth="1"/>
    <col min="3" max="3" width="5.6640625" customWidth="1"/>
    <col min="4" max="4" width="5.5546875" customWidth="1"/>
    <col min="6" max="6" width="10.33203125" style="14" bestFit="1" customWidth="1"/>
  </cols>
  <sheetData>
    <row r="1" spans="1:6" x14ac:dyDescent="0.3">
      <c r="A1" s="25" t="s">
        <v>125</v>
      </c>
      <c r="B1" s="10"/>
    </row>
    <row r="2" spans="1:6" x14ac:dyDescent="0.3">
      <c r="A2" s="25"/>
      <c r="B2" s="10"/>
    </row>
    <row r="3" spans="1:6" x14ac:dyDescent="0.3">
      <c r="A3" s="20"/>
      <c r="B3" s="6" t="s">
        <v>126</v>
      </c>
    </row>
    <row r="4" spans="1:6" x14ac:dyDescent="0.3">
      <c r="A4" s="20"/>
      <c r="B4" s="6"/>
    </row>
    <row r="5" spans="1:6" x14ac:dyDescent="0.3">
      <c r="A5" s="20"/>
      <c r="B5" s="48" t="s">
        <v>78</v>
      </c>
    </row>
    <row r="6" spans="1:6" x14ac:dyDescent="0.3">
      <c r="E6" s="49" t="s">
        <v>27</v>
      </c>
      <c r="F6" s="15" t="s">
        <v>28</v>
      </c>
    </row>
    <row r="7" spans="1:6" ht="28.8" x14ac:dyDescent="0.3">
      <c r="A7" s="20">
        <v>1</v>
      </c>
      <c r="B7" s="18" t="s">
        <v>74</v>
      </c>
      <c r="C7">
        <v>5</v>
      </c>
      <c r="D7" t="s">
        <v>77</v>
      </c>
      <c r="F7" s="14">
        <v>616</v>
      </c>
    </row>
    <row r="8" spans="1:6" x14ac:dyDescent="0.3">
      <c r="A8" s="20"/>
      <c r="B8" s="9"/>
    </row>
    <row r="9" spans="1:6" x14ac:dyDescent="0.3">
      <c r="A9" s="20">
        <v>2</v>
      </c>
      <c r="B9" s="18" t="s">
        <v>75</v>
      </c>
      <c r="C9">
        <v>5</v>
      </c>
      <c r="D9" t="s">
        <v>77</v>
      </c>
      <c r="F9" s="14">
        <v>722</v>
      </c>
    </row>
    <row r="10" spans="1:6" x14ac:dyDescent="0.3">
      <c r="A10" s="20"/>
      <c r="B10" s="9"/>
    </row>
    <row r="11" spans="1:6" ht="28.8" x14ac:dyDescent="0.3">
      <c r="A11" s="20">
        <v>3</v>
      </c>
      <c r="B11" s="18" t="s">
        <v>76</v>
      </c>
      <c r="C11">
        <v>5</v>
      </c>
      <c r="D11" t="s">
        <v>77</v>
      </c>
      <c r="F11" s="14">
        <v>830</v>
      </c>
    </row>
    <row r="12" spans="1:6" x14ac:dyDescent="0.3">
      <c r="A12" s="20"/>
      <c r="B12" s="9"/>
    </row>
    <row r="13" spans="1:6" ht="28.8" x14ac:dyDescent="0.3">
      <c r="A13" s="20">
        <v>4</v>
      </c>
      <c r="B13" s="18" t="s">
        <v>80</v>
      </c>
      <c r="C13">
        <v>10</v>
      </c>
      <c r="D13" t="s">
        <v>29</v>
      </c>
      <c r="F13" s="14">
        <v>128</v>
      </c>
    </row>
    <row r="14" spans="1:6" x14ac:dyDescent="0.3">
      <c r="A14" s="20"/>
      <c r="B14" s="9"/>
    </row>
    <row r="15" spans="1:6" ht="27.6" customHeight="1" x14ac:dyDescent="0.3">
      <c r="A15" s="20">
        <v>5</v>
      </c>
      <c r="B15" s="18" t="s">
        <v>79</v>
      </c>
      <c r="C15">
        <v>10</v>
      </c>
      <c r="D15" t="s">
        <v>29</v>
      </c>
      <c r="F15" s="14">
        <v>171</v>
      </c>
    </row>
    <row r="16" spans="1:6" x14ac:dyDescent="0.3">
      <c r="A16" s="20"/>
      <c r="B16" s="18"/>
    </row>
    <row r="17" spans="1:6" ht="28.8" x14ac:dyDescent="0.3">
      <c r="A17" s="20">
        <v>6</v>
      </c>
      <c r="B17" s="11" t="s">
        <v>123</v>
      </c>
      <c r="C17">
        <v>1</v>
      </c>
      <c r="D17" t="s">
        <v>62</v>
      </c>
      <c r="F17" s="14">
        <v>134</v>
      </c>
    </row>
    <row r="18" spans="1:6" x14ac:dyDescent="0.3">
      <c r="A18" s="20"/>
      <c r="B18" s="9"/>
    </row>
    <row r="19" spans="1:6" ht="43.2" x14ac:dyDescent="0.3">
      <c r="A19" s="20">
        <v>7</v>
      </c>
      <c r="B19" s="13" t="s">
        <v>140</v>
      </c>
      <c r="C19">
        <v>140</v>
      </c>
      <c r="D19" t="s">
        <v>106</v>
      </c>
      <c r="F19" s="14">
        <v>1156</v>
      </c>
    </row>
    <row r="20" spans="1:6" x14ac:dyDescent="0.3">
      <c r="A20" s="20"/>
      <c r="B20" s="9"/>
    </row>
    <row r="21" spans="1:6" ht="43.2" x14ac:dyDescent="0.3">
      <c r="A21" s="20">
        <v>8</v>
      </c>
      <c r="B21" s="9" t="s">
        <v>128</v>
      </c>
      <c r="C21">
        <v>75</v>
      </c>
      <c r="D21" t="s">
        <v>106</v>
      </c>
      <c r="F21" s="14">
        <v>621</v>
      </c>
    </row>
    <row r="22" spans="1:6" x14ac:dyDescent="0.3">
      <c r="A22" s="20"/>
      <c r="B22" s="9"/>
    </row>
    <row r="23" spans="1:6" ht="28.8" x14ac:dyDescent="0.3">
      <c r="A23" s="20">
        <v>9</v>
      </c>
      <c r="B23" s="9" t="s">
        <v>129</v>
      </c>
      <c r="C23">
        <v>70</v>
      </c>
      <c r="D23" t="s">
        <v>106</v>
      </c>
      <c r="F23" s="14">
        <v>578</v>
      </c>
    </row>
    <row r="24" spans="1:6" x14ac:dyDescent="0.3">
      <c r="A24" s="20"/>
      <c r="B24" s="9"/>
    </row>
    <row r="25" spans="1:6" x14ac:dyDescent="0.3">
      <c r="A25" s="20">
        <v>10</v>
      </c>
      <c r="B25" s="5" t="s">
        <v>68</v>
      </c>
      <c r="C25">
        <v>7</v>
      </c>
      <c r="D25" t="s">
        <v>106</v>
      </c>
      <c r="E25" s="23"/>
      <c r="F25" s="50">
        <v>59</v>
      </c>
    </row>
    <row r="26" spans="1:6" x14ac:dyDescent="0.3">
      <c r="A26" s="20"/>
      <c r="B26" s="9"/>
    </row>
    <row r="27" spans="1:6" ht="28.8" x14ac:dyDescent="0.3">
      <c r="A27" s="20">
        <v>11</v>
      </c>
      <c r="B27" s="9" t="s">
        <v>130</v>
      </c>
      <c r="C27">
        <v>250</v>
      </c>
      <c r="D27" t="s">
        <v>106</v>
      </c>
      <c r="F27" s="14">
        <v>2065</v>
      </c>
    </row>
    <row r="28" spans="1:6" x14ac:dyDescent="0.3">
      <c r="A28" s="20"/>
      <c r="B28" s="9"/>
    </row>
    <row r="29" spans="1:6" x14ac:dyDescent="0.3">
      <c r="A29" s="20">
        <v>12</v>
      </c>
      <c r="B29" s="5" t="s">
        <v>68</v>
      </c>
      <c r="C29">
        <v>25</v>
      </c>
      <c r="D29" t="s">
        <v>106</v>
      </c>
      <c r="F29" s="14">
        <v>209</v>
      </c>
    </row>
    <row r="30" spans="1:6" x14ac:dyDescent="0.3">
      <c r="A30" s="20"/>
      <c r="B30" s="5"/>
    </row>
    <row r="31" spans="1:6" ht="28.8" x14ac:dyDescent="0.3">
      <c r="A31" s="20">
        <v>13</v>
      </c>
      <c r="B31" s="45" t="s">
        <v>131</v>
      </c>
      <c r="C31">
        <v>1</v>
      </c>
      <c r="D31" t="s">
        <v>26</v>
      </c>
      <c r="F31" s="14">
        <v>8250</v>
      </c>
    </row>
    <row r="32" spans="1:6" x14ac:dyDescent="0.3">
      <c r="A32" s="20"/>
      <c r="B32" s="5"/>
    </row>
    <row r="33" spans="1:6" x14ac:dyDescent="0.3">
      <c r="A33" s="20">
        <v>14</v>
      </c>
      <c r="B33" s="5" t="s">
        <v>68</v>
      </c>
      <c r="C33">
        <v>0.1</v>
      </c>
      <c r="D33" t="s">
        <v>26</v>
      </c>
      <c r="F33" s="14">
        <v>825</v>
      </c>
    </row>
    <row r="34" spans="1:6" x14ac:dyDescent="0.3">
      <c r="A34" s="20"/>
      <c r="B34" s="5"/>
    </row>
    <row r="35" spans="1:6" x14ac:dyDescent="0.3">
      <c r="A35" s="20">
        <v>15</v>
      </c>
      <c r="B35" s="51" t="s">
        <v>132</v>
      </c>
      <c r="C35">
        <v>0.06</v>
      </c>
      <c r="D35" t="s">
        <v>26</v>
      </c>
      <c r="F35" s="14">
        <v>498</v>
      </c>
    </row>
    <row r="36" spans="1:6" x14ac:dyDescent="0.3">
      <c r="A36" s="20"/>
      <c r="B36" s="51"/>
    </row>
    <row r="37" spans="1:6" x14ac:dyDescent="0.3">
      <c r="A37" s="20">
        <v>16</v>
      </c>
      <c r="B37" s="51" t="s">
        <v>133</v>
      </c>
      <c r="C37">
        <v>2</v>
      </c>
      <c r="D37" t="s">
        <v>26</v>
      </c>
      <c r="F37" s="14">
        <v>16499</v>
      </c>
    </row>
    <row r="38" spans="1:6" x14ac:dyDescent="0.3">
      <c r="B38" s="51"/>
    </row>
    <row r="39" spans="1:6" x14ac:dyDescent="0.3">
      <c r="A39" s="20">
        <v>17</v>
      </c>
      <c r="B39" s="5" t="s">
        <v>68</v>
      </c>
      <c r="C39">
        <v>0.2</v>
      </c>
      <c r="D39" t="s">
        <v>26</v>
      </c>
      <c r="F39" s="14">
        <v>1650</v>
      </c>
    </row>
    <row r="40" spans="1:6" x14ac:dyDescent="0.3">
      <c r="A40" s="20"/>
      <c r="B40" s="51" t="s">
        <v>116</v>
      </c>
    </row>
    <row r="41" spans="1:6" x14ac:dyDescent="0.3">
      <c r="A41" s="20">
        <v>18</v>
      </c>
      <c r="B41" s="51" t="s">
        <v>134</v>
      </c>
      <c r="C41">
        <v>33</v>
      </c>
      <c r="D41" t="s">
        <v>106</v>
      </c>
      <c r="F41" s="14">
        <v>273</v>
      </c>
    </row>
    <row r="42" spans="1:6" x14ac:dyDescent="0.3">
      <c r="A42" s="20"/>
      <c r="B42" s="51"/>
    </row>
    <row r="43" spans="1:6" x14ac:dyDescent="0.3">
      <c r="A43" s="20">
        <v>19</v>
      </c>
      <c r="B43" s="51" t="s">
        <v>135</v>
      </c>
      <c r="C43">
        <v>1</v>
      </c>
      <c r="D43" t="s">
        <v>26</v>
      </c>
      <c r="F43" s="14">
        <v>8250</v>
      </c>
    </row>
    <row r="44" spans="1:6" x14ac:dyDescent="0.3">
      <c r="A44" s="20"/>
      <c r="B44" s="51"/>
    </row>
    <row r="45" spans="1:6" x14ac:dyDescent="0.3">
      <c r="A45" s="20">
        <v>20</v>
      </c>
      <c r="B45" s="5" t="s">
        <v>68</v>
      </c>
      <c r="C45">
        <v>0.1</v>
      </c>
      <c r="D45" t="s">
        <v>26</v>
      </c>
      <c r="F45" s="14">
        <v>825</v>
      </c>
    </row>
    <row r="46" spans="1:6" x14ac:dyDescent="0.3">
      <c r="A46" s="20"/>
    </row>
    <row r="47" spans="1:6" s="22" customFormat="1" ht="28.8" x14ac:dyDescent="0.3">
      <c r="A47" s="56">
        <v>21</v>
      </c>
      <c r="B47" s="53" t="s">
        <v>136</v>
      </c>
      <c r="C47" s="22">
        <v>0.65</v>
      </c>
      <c r="D47" s="22" t="s">
        <v>26</v>
      </c>
      <c r="F47" s="57">
        <v>5363</v>
      </c>
    </row>
    <row r="48" spans="1:6" x14ac:dyDescent="0.3">
      <c r="A48" s="20"/>
      <c r="B48" s="5"/>
    </row>
    <row r="49" spans="1:6" x14ac:dyDescent="0.3">
      <c r="A49" s="20">
        <v>22</v>
      </c>
      <c r="B49" s="5" t="s">
        <v>68</v>
      </c>
      <c r="C49">
        <v>7.0000000000000007E-2</v>
      </c>
      <c r="D49" t="s">
        <v>26</v>
      </c>
      <c r="F49" s="14">
        <v>578</v>
      </c>
    </row>
    <row r="50" spans="1:6" x14ac:dyDescent="0.3">
      <c r="A50" s="20"/>
      <c r="B50" s="5"/>
    </row>
    <row r="51" spans="1:6" x14ac:dyDescent="0.3">
      <c r="A51" s="20">
        <v>23</v>
      </c>
      <c r="B51" s="51" t="s">
        <v>137</v>
      </c>
      <c r="C51">
        <v>0.05</v>
      </c>
      <c r="D51" t="s">
        <v>26</v>
      </c>
      <c r="F51" s="14">
        <v>412</v>
      </c>
    </row>
    <row r="52" spans="1:6" x14ac:dyDescent="0.3">
      <c r="A52" s="5"/>
      <c r="B52" s="5"/>
    </row>
    <row r="53" spans="1:6" ht="45" customHeight="1" x14ac:dyDescent="0.3">
      <c r="A53" s="20">
        <v>24</v>
      </c>
      <c r="B53" s="45" t="s">
        <v>138</v>
      </c>
      <c r="C53">
        <v>6</v>
      </c>
      <c r="D53" t="s">
        <v>109</v>
      </c>
      <c r="F53" s="14">
        <v>1800</v>
      </c>
    </row>
    <row r="54" spans="1:6" ht="12.6" customHeight="1" x14ac:dyDescent="0.3">
      <c r="A54" s="20"/>
      <c r="B54" s="9"/>
    </row>
    <row r="55" spans="1:6" ht="100.2" customHeight="1" x14ac:dyDescent="0.3">
      <c r="A55" s="20">
        <v>25</v>
      </c>
      <c r="B55" s="13" t="s">
        <v>141</v>
      </c>
      <c r="C55">
        <v>3</v>
      </c>
      <c r="D55" t="s">
        <v>109</v>
      </c>
      <c r="F55" s="14">
        <v>750</v>
      </c>
    </row>
    <row r="56" spans="1:6" ht="12.6" customHeight="1" x14ac:dyDescent="0.3">
      <c r="A56" s="5"/>
      <c r="B56" s="9"/>
    </row>
    <row r="57" spans="1:6" ht="43.2" x14ac:dyDescent="0.3">
      <c r="A57" s="5">
        <v>26</v>
      </c>
      <c r="B57" s="11" t="s">
        <v>143</v>
      </c>
      <c r="C57">
        <v>1</v>
      </c>
      <c r="D57" t="s">
        <v>102</v>
      </c>
      <c r="F57" s="14">
        <v>188</v>
      </c>
    </row>
    <row r="58" spans="1:6" x14ac:dyDescent="0.3">
      <c r="A58" s="5"/>
      <c r="B58" s="9"/>
    </row>
    <row r="59" spans="1:6" ht="43.2" x14ac:dyDescent="0.3">
      <c r="A59" s="5">
        <v>27</v>
      </c>
      <c r="B59" s="11" t="s">
        <v>144</v>
      </c>
      <c r="C59" s="23">
        <v>2</v>
      </c>
      <c r="D59" s="23" t="s">
        <v>102</v>
      </c>
      <c r="F59" s="14">
        <v>375</v>
      </c>
    </row>
    <row r="60" spans="1:6" x14ac:dyDescent="0.3">
      <c r="A60" s="5"/>
      <c r="B60" s="9"/>
    </row>
    <row r="61" spans="1:6" ht="28.8" x14ac:dyDescent="0.3">
      <c r="A61" s="5">
        <v>28</v>
      </c>
      <c r="B61" s="9" t="s">
        <v>145</v>
      </c>
      <c r="C61">
        <v>1</v>
      </c>
      <c r="D61" t="s">
        <v>102</v>
      </c>
      <c r="F61" s="14">
        <v>225</v>
      </c>
    </row>
    <row r="62" spans="1:6" x14ac:dyDescent="0.3">
      <c r="B62" s="9"/>
    </row>
    <row r="63" spans="1:6" ht="28.8" x14ac:dyDescent="0.3">
      <c r="A63" s="20">
        <v>29</v>
      </c>
      <c r="B63" s="9" t="s">
        <v>146</v>
      </c>
      <c r="C63">
        <v>1</v>
      </c>
      <c r="D63" t="s">
        <v>102</v>
      </c>
      <c r="F63" s="14">
        <v>337</v>
      </c>
    </row>
    <row r="64" spans="1:6" x14ac:dyDescent="0.3">
      <c r="A64" s="5"/>
      <c r="B64" s="9"/>
    </row>
    <row r="65" spans="1:6" ht="129.6" x14ac:dyDescent="0.3">
      <c r="A65" s="20">
        <v>30</v>
      </c>
      <c r="B65" s="9" t="s">
        <v>115</v>
      </c>
      <c r="C65">
        <v>4</v>
      </c>
      <c r="D65" t="s">
        <v>102</v>
      </c>
      <c r="F65" s="14">
        <v>3852</v>
      </c>
    </row>
    <row r="66" spans="1:6" x14ac:dyDescent="0.3">
      <c r="A66" s="20"/>
      <c r="B66" s="9"/>
    </row>
    <row r="67" spans="1:6" x14ac:dyDescent="0.3">
      <c r="A67" s="20">
        <v>31</v>
      </c>
      <c r="B67" s="5" t="s">
        <v>113</v>
      </c>
      <c r="C67">
        <v>2</v>
      </c>
      <c r="D67" t="s">
        <v>102</v>
      </c>
      <c r="F67" s="14">
        <v>2140</v>
      </c>
    </row>
    <row r="69" spans="1:6" ht="43.2" x14ac:dyDescent="0.3">
      <c r="A69" s="23">
        <v>32</v>
      </c>
      <c r="B69" s="9" t="s">
        <v>114</v>
      </c>
      <c r="C69">
        <v>4</v>
      </c>
      <c r="D69" t="s">
        <v>102</v>
      </c>
      <c r="F69" s="14">
        <v>2033</v>
      </c>
    </row>
    <row r="70" spans="1:6" x14ac:dyDescent="0.3">
      <c r="A70" s="5"/>
    </row>
    <row r="71" spans="1:6" x14ac:dyDescent="0.3">
      <c r="F71" s="17"/>
    </row>
    <row r="72" spans="1:6" x14ac:dyDescent="0.3">
      <c r="C72" s="46" t="s">
        <v>72</v>
      </c>
      <c r="F72" s="14">
        <f>SUM(F7:F70)</f>
        <v>62412</v>
      </c>
    </row>
    <row r="73" spans="1:6" x14ac:dyDescent="0.3">
      <c r="B73" s="9"/>
    </row>
  </sheetData>
  <pageMargins left="0.7" right="0.7" top="0.75" bottom="0.75" header="0.3" footer="0.3"/>
  <pageSetup paperSize="9" scale="90" orientation="portrait" r:id="rId1"/>
  <rowBreaks count="1" manualBreakCount="1">
    <brk id="4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topLeftCell="A26" zoomScaleNormal="100" workbookViewId="0">
      <selection activeCell="C62" sqref="C62"/>
    </sheetView>
  </sheetViews>
  <sheetFormatPr defaultRowHeight="14.4" x14ac:dyDescent="0.3"/>
  <cols>
    <col min="1" max="1" width="4" customWidth="1"/>
    <col min="2" max="2" width="39.5546875" style="9" customWidth="1"/>
    <col min="5" max="5" width="11.5546875" style="14" bestFit="1" customWidth="1"/>
    <col min="6" max="6" width="14.88671875" bestFit="1" customWidth="1"/>
  </cols>
  <sheetData>
    <row r="1" spans="1:6" x14ac:dyDescent="0.3">
      <c r="A1" s="6" t="s">
        <v>125</v>
      </c>
      <c r="B1" s="24"/>
    </row>
    <row r="2" spans="1:6" x14ac:dyDescent="0.3">
      <c r="A2" s="6"/>
      <c r="B2" s="24"/>
    </row>
    <row r="3" spans="1:6" x14ac:dyDescent="0.3">
      <c r="A3" s="6"/>
      <c r="B3" s="6" t="s">
        <v>126</v>
      </c>
    </row>
    <row r="4" spans="1:6" ht="7.95" customHeight="1" x14ac:dyDescent="0.3">
      <c r="A4" s="6"/>
      <c r="B4" s="6"/>
    </row>
    <row r="5" spans="1:6" x14ac:dyDescent="0.3">
      <c r="A5" s="6"/>
      <c r="B5" s="24" t="s">
        <v>90</v>
      </c>
    </row>
    <row r="6" spans="1:6" ht="8.4" customHeight="1" x14ac:dyDescent="0.3">
      <c r="F6" s="15" t="s">
        <v>28</v>
      </c>
    </row>
    <row r="7" spans="1:6" x14ac:dyDescent="0.3">
      <c r="B7" s="18" t="s">
        <v>32</v>
      </c>
      <c r="F7" s="14"/>
    </row>
    <row r="8" spans="1:6" x14ac:dyDescent="0.3">
      <c r="B8" s="21" t="s">
        <v>56</v>
      </c>
      <c r="F8" s="14">
        <f>Preliminaries!E45</f>
        <v>16255</v>
      </c>
    </row>
    <row r="9" spans="1:6" x14ac:dyDescent="0.3">
      <c r="B9" s="21" t="s">
        <v>57</v>
      </c>
      <c r="C9" s="38"/>
      <c r="D9" s="39"/>
      <c r="F9" s="14">
        <f>Preliminaries!F45</f>
        <v>16940</v>
      </c>
    </row>
    <row r="10" spans="1:6" x14ac:dyDescent="0.3">
      <c r="B10" s="21" t="s">
        <v>58</v>
      </c>
      <c r="C10" s="32"/>
      <c r="D10" s="32"/>
      <c r="F10" s="40">
        <f>Preliminaries!G45</f>
        <v>5513</v>
      </c>
    </row>
    <row r="11" spans="1:6" x14ac:dyDescent="0.3">
      <c r="B11" s="21"/>
      <c r="C11" s="32"/>
      <c r="D11" s="32"/>
      <c r="F11" s="40"/>
    </row>
    <row r="12" spans="1:6" x14ac:dyDescent="0.3">
      <c r="B12" s="11" t="s">
        <v>92</v>
      </c>
      <c r="C12" s="32"/>
      <c r="D12" s="41"/>
      <c r="F12" s="40">
        <f>'Building Works'!F79</f>
        <v>108713</v>
      </c>
    </row>
    <row r="13" spans="1:6" x14ac:dyDescent="0.3">
      <c r="B13" s="18"/>
      <c r="C13" s="32"/>
      <c r="D13" s="41"/>
      <c r="F13" s="40"/>
    </row>
    <row r="14" spans="1:6" x14ac:dyDescent="0.3">
      <c r="B14" s="11" t="s">
        <v>81</v>
      </c>
      <c r="C14" s="32"/>
      <c r="D14" s="41"/>
      <c r="F14" s="40">
        <f>'Additional rates'!F72</f>
        <v>62412</v>
      </c>
    </row>
    <row r="15" spans="1:6" x14ac:dyDescent="0.3">
      <c r="B15" s="11"/>
      <c r="C15" s="32"/>
      <c r="D15" s="41"/>
      <c r="F15" s="40"/>
    </row>
    <row r="16" spans="1:6" x14ac:dyDescent="0.3">
      <c r="B16" s="45" t="s">
        <v>110</v>
      </c>
      <c r="C16" s="32"/>
      <c r="D16" s="41"/>
      <c r="F16" s="40">
        <v>0</v>
      </c>
    </row>
    <row r="17" spans="1:17" x14ac:dyDescent="0.3">
      <c r="B17" s="18"/>
      <c r="C17" s="32"/>
      <c r="D17" s="41"/>
      <c r="F17" s="40"/>
    </row>
    <row r="18" spans="1:17" x14ac:dyDescent="0.3">
      <c r="B18" s="18" t="s">
        <v>93</v>
      </c>
      <c r="C18" s="32"/>
      <c r="D18" s="41"/>
      <c r="F18" s="40"/>
    </row>
    <row r="19" spans="1:17" x14ac:dyDescent="0.3">
      <c r="B19" s="18"/>
      <c r="C19" s="32"/>
      <c r="D19" s="41"/>
      <c r="F19" s="40"/>
    </row>
    <row r="20" spans="1:17" x14ac:dyDescent="0.3">
      <c r="C20" s="32"/>
      <c r="D20" s="41"/>
      <c r="F20" s="40"/>
    </row>
    <row r="21" spans="1:17" x14ac:dyDescent="0.3">
      <c r="B21" s="18"/>
      <c r="C21" s="32"/>
      <c r="D21" s="41"/>
      <c r="F21" s="40"/>
    </row>
    <row r="22" spans="1:17" x14ac:dyDescent="0.3">
      <c r="B22" s="18"/>
      <c r="C22" s="32"/>
      <c r="D22" s="41"/>
      <c r="F22" s="40"/>
    </row>
    <row r="23" spans="1:17" x14ac:dyDescent="0.3">
      <c r="C23" s="32"/>
      <c r="D23" s="32"/>
      <c r="F23" s="17"/>
    </row>
    <row r="24" spans="1:17" x14ac:dyDescent="0.3">
      <c r="C24" s="32"/>
      <c r="E24" s="32" t="s">
        <v>82</v>
      </c>
      <c r="F24" s="40">
        <f>SUM(F8:F22)</f>
        <v>209833</v>
      </c>
    </row>
    <row r="25" spans="1:17" ht="7.2" customHeight="1" x14ac:dyDescent="0.3">
      <c r="C25" s="32"/>
      <c r="D25" s="32"/>
      <c r="F25" s="40"/>
    </row>
    <row r="26" spans="1:17" x14ac:dyDescent="0.3">
      <c r="B26" s="9" t="s">
        <v>73</v>
      </c>
      <c r="C26" s="32"/>
      <c r="D26" s="32"/>
      <c r="E26" s="90">
        <v>0.13250000000000001</v>
      </c>
      <c r="F26" s="17">
        <f>SUM(F24*E26)</f>
        <v>27802.872500000001</v>
      </c>
    </row>
    <row r="27" spans="1:17" x14ac:dyDescent="0.3">
      <c r="B27" s="10"/>
      <c r="C27" s="32"/>
      <c r="E27" s="47" t="s">
        <v>157</v>
      </c>
      <c r="F27" s="84">
        <f>SUM(F24:F26)</f>
        <v>237635.8725</v>
      </c>
    </row>
    <row r="28" spans="1:17" x14ac:dyDescent="0.3">
      <c r="C28" s="32"/>
      <c r="D28" s="32"/>
      <c r="E28" s="40"/>
      <c r="F28" s="32"/>
    </row>
    <row r="29" spans="1:17" ht="14.25" customHeight="1" x14ac:dyDescent="0.3">
      <c r="A29" s="58"/>
      <c r="B29" s="66" t="s">
        <v>147</v>
      </c>
      <c r="C29" s="67"/>
      <c r="D29" s="67"/>
      <c r="E29" s="61">
        <v>1000</v>
      </c>
      <c r="F29" s="61"/>
      <c r="K29" s="62"/>
      <c r="L29" s="63"/>
      <c r="M29" s="64"/>
      <c r="N29" s="65"/>
      <c r="O29" s="65"/>
      <c r="Q29" s="68"/>
    </row>
    <row r="30" spans="1:17" ht="7.95" customHeight="1" x14ac:dyDescent="0.3">
      <c r="A30" s="58"/>
      <c r="B30" s="67"/>
      <c r="C30" s="67"/>
      <c r="D30" s="67"/>
      <c r="E30" s="61"/>
      <c r="F30" s="61"/>
      <c r="K30" s="62"/>
      <c r="L30" s="63"/>
      <c r="M30" s="64"/>
      <c r="N30" s="65"/>
      <c r="O30" s="65"/>
      <c r="Q30" s="68"/>
    </row>
    <row r="31" spans="1:17" ht="14.25" customHeight="1" x14ac:dyDescent="0.3">
      <c r="A31" s="58"/>
      <c r="B31" s="34" t="s">
        <v>148</v>
      </c>
      <c r="C31" s="34" t="s">
        <v>149</v>
      </c>
      <c r="D31" s="91">
        <v>0.13250000000000001</v>
      </c>
      <c r="E31" s="85">
        <f>SUM(E29*D31)</f>
        <v>132.5</v>
      </c>
      <c r="F31" s="61">
        <f>E29+E31</f>
        <v>1132.5</v>
      </c>
      <c r="K31" s="62"/>
      <c r="L31" s="63"/>
      <c r="M31" s="64"/>
      <c r="N31" s="65"/>
      <c r="O31" s="65"/>
      <c r="Q31" s="68"/>
    </row>
    <row r="32" spans="1:17" ht="14.25" customHeight="1" x14ac:dyDescent="0.3">
      <c r="A32" s="58"/>
      <c r="B32" s="59"/>
      <c r="C32" s="67"/>
      <c r="D32" s="92"/>
      <c r="E32" s="67"/>
      <c r="F32" s="61"/>
      <c r="K32" s="62"/>
      <c r="L32" s="63"/>
      <c r="M32" s="64"/>
      <c r="N32" s="65"/>
      <c r="O32" s="65"/>
      <c r="Q32" s="68"/>
    </row>
    <row r="33" spans="1:18" ht="14.25" customHeight="1" x14ac:dyDescent="0.3">
      <c r="A33" s="58"/>
      <c r="B33" s="66" t="s">
        <v>150</v>
      </c>
      <c r="C33" s="67"/>
      <c r="D33" s="92"/>
      <c r="E33" s="61">
        <v>5000</v>
      </c>
      <c r="F33" s="61"/>
      <c r="K33" s="62"/>
      <c r="L33" s="63"/>
      <c r="M33" s="64"/>
      <c r="N33" s="65"/>
      <c r="O33" s="65"/>
      <c r="Q33" s="68"/>
      <c r="R33" s="68"/>
    </row>
    <row r="34" spans="1:18" ht="7.2" customHeight="1" x14ac:dyDescent="0.3">
      <c r="A34" s="69"/>
      <c r="B34" s="66"/>
      <c r="C34" s="69"/>
      <c r="D34" s="93"/>
      <c r="E34" s="67"/>
      <c r="F34" s="61"/>
      <c r="K34" s="62"/>
      <c r="L34" s="63"/>
      <c r="M34" s="64"/>
      <c r="N34" s="65"/>
      <c r="O34" s="65"/>
      <c r="Q34" s="68"/>
    </row>
    <row r="35" spans="1:18" ht="43.2" x14ac:dyDescent="0.3">
      <c r="A35" s="69"/>
      <c r="B35" s="70" t="s">
        <v>151</v>
      </c>
      <c r="C35" s="34" t="s">
        <v>149</v>
      </c>
      <c r="D35" s="94">
        <v>0.13250000000000001</v>
      </c>
      <c r="E35" s="85">
        <f>SUM(E33*D35)</f>
        <v>662.5</v>
      </c>
      <c r="F35" s="61">
        <f>E33+E35</f>
        <v>5662.5</v>
      </c>
      <c r="K35" s="62"/>
      <c r="L35" s="63"/>
      <c r="M35" s="64"/>
      <c r="N35" s="65"/>
      <c r="O35" s="65"/>
      <c r="Q35" s="68"/>
    </row>
    <row r="36" spans="1:18" ht="14.25" customHeight="1" x14ac:dyDescent="0.3">
      <c r="A36" s="69"/>
      <c r="B36" s="59"/>
      <c r="C36" s="67"/>
      <c r="D36" s="92"/>
      <c r="E36" s="67"/>
      <c r="F36" s="61"/>
      <c r="K36" s="62"/>
      <c r="L36" s="63"/>
      <c r="M36" s="64"/>
      <c r="N36" s="65"/>
      <c r="O36" s="65"/>
      <c r="R36" s="68"/>
    </row>
    <row r="37" spans="1:18" ht="14.25" customHeight="1" x14ac:dyDescent="0.3">
      <c r="A37" s="69"/>
      <c r="B37" s="66" t="s">
        <v>152</v>
      </c>
      <c r="C37" s="67"/>
      <c r="D37" s="92"/>
      <c r="E37" s="61">
        <v>1000</v>
      </c>
      <c r="F37" s="61"/>
      <c r="K37" s="62"/>
      <c r="L37" s="63"/>
      <c r="M37" s="64"/>
      <c r="N37" s="65"/>
      <c r="O37" s="65"/>
    </row>
    <row r="38" spans="1:18" ht="7.2" customHeight="1" x14ac:dyDescent="0.3">
      <c r="A38" s="69"/>
      <c r="B38" s="66"/>
      <c r="C38" s="69"/>
      <c r="D38" s="93"/>
      <c r="E38" s="67"/>
      <c r="F38" s="61"/>
      <c r="K38" s="62"/>
      <c r="L38" s="63"/>
      <c r="M38" s="64"/>
      <c r="N38" s="65"/>
      <c r="O38" s="65"/>
      <c r="R38" s="68"/>
    </row>
    <row r="39" spans="1:18" ht="28.95" customHeight="1" x14ac:dyDescent="0.3">
      <c r="A39" s="69"/>
      <c r="B39" s="71" t="s">
        <v>153</v>
      </c>
      <c r="C39" s="34" t="s">
        <v>149</v>
      </c>
      <c r="D39" s="94">
        <v>0.13250000000000001</v>
      </c>
      <c r="E39" s="85">
        <f>SUM(E37*D39)</f>
        <v>132.5</v>
      </c>
      <c r="F39" s="61">
        <f>E37+E39</f>
        <v>1132.5</v>
      </c>
      <c r="K39" s="62"/>
      <c r="L39" s="63"/>
      <c r="M39" s="64"/>
      <c r="N39" s="65"/>
      <c r="O39" s="65"/>
    </row>
    <row r="40" spans="1:18" ht="14.25" customHeight="1" x14ac:dyDescent="0.3">
      <c r="A40" s="69"/>
      <c r="B40" s="71"/>
      <c r="C40" s="67"/>
      <c r="D40" s="95"/>
      <c r="E40" s="34"/>
      <c r="F40" s="61"/>
      <c r="K40" s="62"/>
      <c r="L40" s="72"/>
      <c r="M40" s="64"/>
      <c r="N40" s="65"/>
      <c r="O40" s="65"/>
      <c r="R40" s="68"/>
    </row>
    <row r="41" spans="1:18" ht="14.25" customHeight="1" x14ac:dyDescent="0.3">
      <c r="A41" s="69"/>
      <c r="B41" s="66" t="s">
        <v>154</v>
      </c>
      <c r="C41" s="67"/>
      <c r="D41" s="92"/>
      <c r="E41" s="61">
        <v>1000</v>
      </c>
      <c r="F41" s="61"/>
      <c r="K41" s="62"/>
      <c r="L41" s="63"/>
      <c r="M41" s="64"/>
      <c r="N41" s="65"/>
      <c r="O41" s="65"/>
    </row>
    <row r="42" spans="1:18" ht="8.4" customHeight="1" x14ac:dyDescent="0.3">
      <c r="A42" s="69"/>
      <c r="B42" s="66"/>
      <c r="C42" s="69"/>
      <c r="D42" s="93"/>
      <c r="E42" s="67"/>
      <c r="F42" s="61"/>
      <c r="K42" s="62"/>
      <c r="L42" s="63"/>
      <c r="M42" s="64"/>
      <c r="N42" s="65"/>
      <c r="O42" s="65"/>
    </row>
    <row r="43" spans="1:18" ht="27.6" customHeight="1" x14ac:dyDescent="0.3">
      <c r="A43" s="69"/>
      <c r="B43" s="71" t="s">
        <v>155</v>
      </c>
      <c r="C43" s="34" t="s">
        <v>149</v>
      </c>
      <c r="D43" s="94">
        <v>0.13250000000000001</v>
      </c>
      <c r="E43" s="85">
        <f>SUM(E41*D43)</f>
        <v>132.5</v>
      </c>
      <c r="F43" s="61">
        <f>E41+E43</f>
        <v>1132.5</v>
      </c>
      <c r="K43" s="62"/>
      <c r="L43" s="63"/>
      <c r="M43" s="64"/>
      <c r="N43" s="65"/>
      <c r="O43" s="65"/>
      <c r="R43" s="68"/>
    </row>
    <row r="44" spans="1:18" ht="14.25" customHeight="1" x14ac:dyDescent="0.3">
      <c r="A44" s="58"/>
      <c r="B44" s="59"/>
      <c r="C44" s="34"/>
      <c r="D44" s="60"/>
      <c r="E44" s="60"/>
      <c r="F44" s="61"/>
      <c r="K44" s="62"/>
      <c r="L44" s="63"/>
      <c r="M44" s="64"/>
      <c r="N44" s="65"/>
      <c r="O44" s="65"/>
    </row>
    <row r="45" spans="1:18" ht="6" customHeight="1" x14ac:dyDescent="0.3">
      <c r="A45" s="69"/>
      <c r="B45" s="71"/>
      <c r="C45" s="67"/>
      <c r="D45" s="34"/>
      <c r="E45" s="34"/>
      <c r="F45" s="61"/>
      <c r="K45" s="73"/>
      <c r="L45" s="73"/>
      <c r="M45" s="73"/>
      <c r="N45" s="74"/>
      <c r="O45" s="74"/>
    </row>
    <row r="46" spans="1:18" ht="9" customHeight="1" x14ac:dyDescent="0.3">
      <c r="B46" s="100" t="s">
        <v>156</v>
      </c>
      <c r="C46" s="101"/>
      <c r="D46" s="101"/>
      <c r="E46" s="102"/>
      <c r="F46" s="75"/>
      <c r="K46" s="76"/>
      <c r="L46" s="73"/>
      <c r="M46" s="73"/>
      <c r="N46" s="74"/>
      <c r="O46" s="77"/>
    </row>
    <row r="47" spans="1:18" x14ac:dyDescent="0.3">
      <c r="A47" s="80"/>
      <c r="B47" s="103"/>
      <c r="C47" s="104"/>
      <c r="D47" s="104"/>
      <c r="E47" s="105"/>
      <c r="F47" s="82">
        <f>SUM(F27:F44)</f>
        <v>246695.8725</v>
      </c>
      <c r="K47" s="73"/>
      <c r="L47" s="73"/>
      <c r="M47" s="73"/>
      <c r="N47" s="74"/>
      <c r="O47" s="74"/>
    </row>
    <row r="48" spans="1:18" ht="7.2" customHeight="1" x14ac:dyDescent="0.3">
      <c r="A48" s="81"/>
      <c r="B48" s="106"/>
      <c r="C48" s="107"/>
      <c r="D48" s="107"/>
      <c r="E48" s="108"/>
      <c r="F48" s="78"/>
      <c r="N48" s="79"/>
      <c r="O48" s="74"/>
    </row>
    <row r="50" spans="2:6" x14ac:dyDescent="0.3">
      <c r="B50" s="109" t="s">
        <v>158</v>
      </c>
      <c r="C50" s="109"/>
      <c r="D50" s="109"/>
      <c r="E50" s="109"/>
      <c r="F50" s="109"/>
    </row>
    <row r="51" spans="2:6" ht="7.95" customHeight="1" x14ac:dyDescent="0.3">
      <c r="B51" s="83"/>
      <c r="C51" s="83"/>
      <c r="D51" s="83"/>
      <c r="E51" s="83"/>
    </row>
    <row r="52" spans="2:6" x14ac:dyDescent="0.3">
      <c r="B52" s="109" t="s">
        <v>162</v>
      </c>
      <c r="C52" s="109"/>
      <c r="D52" s="109"/>
      <c r="E52" s="83"/>
    </row>
    <row r="53" spans="2:6" x14ac:dyDescent="0.3">
      <c r="B53" s="32"/>
      <c r="C53" s="32"/>
      <c r="D53" s="32"/>
      <c r="E53" s="32"/>
    </row>
    <row r="54" spans="2:6" x14ac:dyDescent="0.3">
      <c r="B54" s="32" t="s">
        <v>163</v>
      </c>
      <c r="C54" s="32"/>
      <c r="D54" s="32"/>
      <c r="E54" s="32"/>
    </row>
    <row r="55" spans="2:6" x14ac:dyDescent="0.3">
      <c r="B55" s="32"/>
      <c r="C55" s="32"/>
      <c r="D55" s="32"/>
      <c r="E55" s="32"/>
    </row>
    <row r="56" spans="2:6" x14ac:dyDescent="0.3">
      <c r="B56" s="32" t="s">
        <v>164</v>
      </c>
      <c r="C56" s="32"/>
      <c r="D56" s="32"/>
      <c r="E56" s="32"/>
    </row>
    <row r="57" spans="2:6" x14ac:dyDescent="0.3">
      <c r="B57" s="32"/>
      <c r="C57" s="32"/>
      <c r="D57" s="32"/>
      <c r="E57" s="32"/>
    </row>
    <row r="58" spans="2:6" x14ac:dyDescent="0.3">
      <c r="B58" s="32" t="s">
        <v>166</v>
      </c>
      <c r="C58" s="32"/>
      <c r="D58" s="32"/>
      <c r="E58" s="32"/>
    </row>
    <row r="59" spans="2:6" x14ac:dyDescent="0.3">
      <c r="B59" s="32"/>
      <c r="C59" s="32"/>
      <c r="D59" s="32"/>
      <c r="E59" s="32"/>
    </row>
    <row r="60" spans="2:6" x14ac:dyDescent="0.3">
      <c r="B60" s="32" t="s">
        <v>165</v>
      </c>
      <c r="C60" s="32"/>
      <c r="D60" s="32"/>
      <c r="E60" s="32"/>
    </row>
    <row r="61" spans="2:6" x14ac:dyDescent="0.3">
      <c r="B61" s="32"/>
      <c r="C61" s="32"/>
      <c r="D61" s="32"/>
      <c r="E61" s="32"/>
    </row>
    <row r="62" spans="2:6" ht="54" customHeight="1" x14ac:dyDescent="0.3">
      <c r="B62" s="32" t="s">
        <v>159</v>
      </c>
      <c r="C62" s="32" t="s">
        <v>167</v>
      </c>
      <c r="D62" s="32"/>
      <c r="E62" s="32"/>
    </row>
    <row r="63" spans="2:6" x14ac:dyDescent="0.3">
      <c r="B63" s="32"/>
      <c r="C63" s="32"/>
      <c r="D63" s="32"/>
      <c r="E63" s="32"/>
    </row>
    <row r="64" spans="2:6" x14ac:dyDescent="0.3">
      <c r="C64" s="32"/>
      <c r="D64" s="32"/>
      <c r="E64" s="32"/>
    </row>
  </sheetData>
  <mergeCells count="3">
    <mergeCell ref="B46:E48"/>
    <mergeCell ref="B52:D52"/>
    <mergeCell ref="B50:F50"/>
  </mergeCell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Rate Definitions</vt:lpstr>
      <vt:lpstr>Preliminaries</vt:lpstr>
      <vt:lpstr>Building Works</vt:lpstr>
      <vt:lpstr>Additional rates</vt:lpstr>
      <vt:lpstr>Framework offer summary</vt:lpstr>
      <vt:lpstr>'Rate Definitions'!_Toc394935108</vt:lpstr>
      <vt:lpstr>'Rate Definitions'!_Toc394935109</vt:lpstr>
      <vt:lpstr>'Additional rates'!Print_Area</vt:lpstr>
      <vt:lpstr>'Building Works'!Print_Area</vt:lpstr>
      <vt:lpstr>'Framework offer summary'!Print_Area</vt:lpstr>
      <vt:lpstr>Preliminaries!Print_Area</vt:lpstr>
      <vt:lpstr>'Rate Definitions'!Print_Area</vt:lpstr>
    </vt:vector>
  </TitlesOfParts>
  <Company>Capita Symonds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Taylor</dc:creator>
  <cp:lastModifiedBy>Maxine Locke</cp:lastModifiedBy>
  <cp:lastPrinted>2016-12-21T12:09:11Z</cp:lastPrinted>
  <dcterms:created xsi:type="dcterms:W3CDTF">2015-01-13T13:36:33Z</dcterms:created>
  <dcterms:modified xsi:type="dcterms:W3CDTF">2017-07-11T15:24:29Z</dcterms:modified>
</cp:coreProperties>
</file>