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HM_PROPERTY\Neville\Balcony Framework\Residents up-dates and choices\Lot 1 Stage 2 Letter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4" i="1"/>
  <c r="J22" i="1"/>
  <c r="J20" i="1"/>
  <c r="J18" i="1"/>
  <c r="J16" i="1"/>
  <c r="J14" i="1"/>
  <c r="J12" i="1"/>
  <c r="J10" i="1"/>
  <c r="J8" i="1"/>
  <c r="I26" i="1"/>
  <c r="I24" i="1"/>
  <c r="I22" i="1"/>
  <c r="I20" i="1"/>
  <c r="I18" i="1"/>
  <c r="I16" i="1"/>
  <c r="I14" i="1"/>
  <c r="I12" i="1"/>
  <c r="I10" i="1"/>
  <c r="I8" i="1"/>
  <c r="G26" i="1"/>
  <c r="G24" i="1"/>
  <c r="G22" i="1"/>
  <c r="G20" i="1"/>
  <c r="G18" i="1"/>
  <c r="G16" i="1"/>
  <c r="G14" i="1"/>
  <c r="G12" i="1"/>
  <c r="G10" i="1"/>
  <c r="D26" i="1"/>
  <c r="D24" i="1"/>
  <c r="D22" i="1"/>
  <c r="D20" i="1"/>
  <c r="F20" i="1" s="1"/>
  <c r="D18" i="1"/>
  <c r="D16" i="1"/>
  <c r="F16" i="1" s="1"/>
  <c r="D14" i="1"/>
  <c r="D12" i="1"/>
  <c r="D10" i="1"/>
  <c r="E12" i="1"/>
  <c r="F12" i="1" s="1"/>
  <c r="G8" i="1"/>
  <c r="F26" i="1"/>
  <c r="F24" i="1"/>
  <c r="F8" i="1"/>
  <c r="E26" i="1"/>
  <c r="E24" i="1"/>
  <c r="E22" i="1"/>
  <c r="F22" i="1" s="1"/>
  <c r="E20" i="1"/>
  <c r="E18" i="1"/>
  <c r="F18" i="1" s="1"/>
  <c r="E16" i="1"/>
  <c r="E8" i="1"/>
  <c r="E14" i="1" l="1"/>
  <c r="F14" i="1" s="1"/>
  <c r="H26" i="1" l="1"/>
  <c r="H24" i="1"/>
  <c r="H22" i="1"/>
  <c r="H20" i="1"/>
  <c r="H18" i="1"/>
  <c r="H16" i="1"/>
  <c r="H14" i="1"/>
  <c r="H12" i="1"/>
  <c r="H8" i="1"/>
  <c r="E10" i="1" l="1"/>
  <c r="H10" i="1"/>
  <c r="F10" i="1" l="1"/>
</calcChain>
</file>

<file path=xl/sharedStrings.xml><?xml version="1.0" encoding="utf-8"?>
<sst xmlns="http://schemas.openxmlformats.org/spreadsheetml/2006/main" count="22" uniqueCount="22">
  <si>
    <t>Lot 1 Average Block/Flat Prices</t>
  </si>
  <si>
    <t>Block Address</t>
  </si>
  <si>
    <t>84-106 Wimpson Lane, Millbrook</t>
  </si>
  <si>
    <t>108-130 Wimpson Lane, Millbrook</t>
  </si>
  <si>
    <t>132-154 Wimpson Lane, Millbrook</t>
  </si>
  <si>
    <t>156-178 Wimpson Lane, Millbrook</t>
  </si>
  <si>
    <t>180-202 Wimpson Lane, Millbrook</t>
  </si>
  <si>
    <t>204-226 Wimpson Lane, Millbrook</t>
  </si>
  <si>
    <t>23-33 Roberts Road, Shirley</t>
  </si>
  <si>
    <t>35-49 Roberts Road, Shirley</t>
  </si>
  <si>
    <t>51-65 Roberts Road, Shirley</t>
  </si>
  <si>
    <t>Balconies</t>
  </si>
  <si>
    <t>Flats</t>
  </si>
  <si>
    <t>Generic Tender Block</t>
  </si>
  <si>
    <t>Balcony Price</t>
  </si>
  <si>
    <t>Lot 1 Appendix 2</t>
  </si>
  <si>
    <t>Block Tender  Price</t>
  </si>
  <si>
    <t>Total Projected Block Costs incl PM &amp; Design Fees</t>
  </si>
  <si>
    <t>Projected Flat Cost incl PM &amp; Design Fees</t>
  </si>
  <si>
    <t>Total Projected Cost per Flat</t>
  </si>
  <si>
    <t>Leasehold Admin Fees as 4.1 (J) of the Lease @ 15%</t>
  </si>
  <si>
    <t>Supervision (including Project management and design fees) as 4.2. (ii) (s) of the Lease @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</si>
</sst>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0" fontId="6" fillId="0" borderId="0" xfId="0" applyFont="1"/>
    <xf numFmtId="44" fontId="2" fillId="0" borderId="0" xfId="1" applyFont="1" applyAlignment="1">
      <alignment horizontal="center" wrapText="1"/>
    </xf>
    <xf numFmtId="44" fontId="3" fillId="0" borderId="0" xfId="1" applyFont="1" applyAlignment="1">
      <alignment horizontal="center" wrapText="1"/>
    </xf>
    <xf numFmtId="44" fontId="5" fillId="0" borderId="0" xfId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E7" sqref="E7"/>
    </sheetView>
  </sheetViews>
  <sheetFormatPr defaultRowHeight="15" x14ac:dyDescent="0.25"/>
  <cols>
    <col min="1" max="1" width="45.42578125" style="2" customWidth="1"/>
    <col min="2" max="2" width="19.28515625" style="5" customWidth="1"/>
    <col min="3" max="3" width="16.140625" style="5" customWidth="1"/>
    <col min="4" max="4" width="18.42578125" style="12" customWidth="1"/>
    <col min="5" max="5" width="21.7109375" style="12" customWidth="1"/>
    <col min="6" max="6" width="18.42578125" style="12" customWidth="1"/>
    <col min="7" max="7" width="18.42578125" style="6" customWidth="1"/>
    <col min="8" max="8" width="18.28515625" style="12" customWidth="1"/>
    <col min="9" max="9" width="19" style="15" customWidth="1"/>
    <col min="10" max="10" width="25.28515625" style="15" customWidth="1"/>
    <col min="11" max="16384" width="9.140625" style="1"/>
  </cols>
  <sheetData>
    <row r="1" spans="1:10" x14ac:dyDescent="0.25">
      <c r="A1" s="2" t="s">
        <v>15</v>
      </c>
    </row>
    <row r="3" spans="1:10" x14ac:dyDescent="0.25">
      <c r="A3" s="3" t="s">
        <v>0</v>
      </c>
    </row>
    <row r="6" spans="1:10" s="2" customFormat="1" ht="105" x14ac:dyDescent="0.25">
      <c r="A6" s="2" t="s">
        <v>1</v>
      </c>
      <c r="B6" s="7" t="s">
        <v>11</v>
      </c>
      <c r="C6" s="7" t="s">
        <v>12</v>
      </c>
      <c r="D6" s="13" t="s">
        <v>16</v>
      </c>
      <c r="E6" s="13" t="s">
        <v>21</v>
      </c>
      <c r="F6" s="13" t="s">
        <v>17</v>
      </c>
      <c r="G6" s="8" t="s">
        <v>14</v>
      </c>
      <c r="H6" s="13" t="s">
        <v>18</v>
      </c>
      <c r="I6" s="16" t="s">
        <v>20</v>
      </c>
      <c r="J6" s="16" t="s">
        <v>19</v>
      </c>
    </row>
    <row r="7" spans="1:10" ht="14.25" x14ac:dyDescent="0.2">
      <c r="A7" s="1"/>
    </row>
    <row r="8" spans="1:10" s="4" customFormat="1" ht="14.25" x14ac:dyDescent="0.2">
      <c r="A8" s="11" t="s">
        <v>13</v>
      </c>
      <c r="B8" s="9">
        <v>12</v>
      </c>
      <c r="C8" s="9">
        <v>12</v>
      </c>
      <c r="D8" s="14">
        <v>87633.98</v>
      </c>
      <c r="E8" s="14">
        <f>+D8*10%</f>
        <v>8763.3979999999992</v>
      </c>
      <c r="F8" s="14">
        <f>SUM(D8:E8)</f>
        <v>96397.377999999997</v>
      </c>
      <c r="G8" s="10">
        <f>+F8/B8</f>
        <v>8033.1148333333331</v>
      </c>
      <c r="H8" s="14">
        <f>+G8*B8/C8</f>
        <v>8033.1148333333331</v>
      </c>
      <c r="I8" s="17">
        <f>+H8*15%</f>
        <v>1204.9672249999999</v>
      </c>
      <c r="J8" s="17">
        <f>SUM(H8:I8)</f>
        <v>9238.0820583333334</v>
      </c>
    </row>
    <row r="9" spans="1:10" ht="14.25" x14ac:dyDescent="0.2">
      <c r="A9" s="1"/>
    </row>
    <row r="10" spans="1:10" ht="14.25" x14ac:dyDescent="0.2">
      <c r="A10" s="1" t="s">
        <v>2</v>
      </c>
      <c r="B10" s="5">
        <v>12</v>
      </c>
      <c r="C10" s="5">
        <v>12</v>
      </c>
      <c r="D10" s="12">
        <f>+$D$8</f>
        <v>87633.98</v>
      </c>
      <c r="E10" s="14">
        <f>+D10*10%</f>
        <v>8763.3979999999992</v>
      </c>
      <c r="F10" s="14">
        <f>SUM(D10:E10)</f>
        <v>96397.377999999997</v>
      </c>
      <c r="G10" s="10">
        <f>+F10/B10</f>
        <v>8033.1148333333331</v>
      </c>
      <c r="H10" s="12">
        <f>+G10*B10/C10</f>
        <v>8033.1148333333331</v>
      </c>
      <c r="I10" s="15">
        <f>+H10*15%</f>
        <v>1204.9672249999999</v>
      </c>
      <c r="J10" s="17">
        <f>SUM(H10:I10)</f>
        <v>9238.0820583333334</v>
      </c>
    </row>
    <row r="11" spans="1:10" ht="14.25" x14ac:dyDescent="0.2">
      <c r="A11" s="1"/>
    </row>
    <row r="12" spans="1:10" ht="14.25" x14ac:dyDescent="0.2">
      <c r="A12" s="1" t="s">
        <v>3</v>
      </c>
      <c r="B12" s="5">
        <v>12</v>
      </c>
      <c r="C12" s="5">
        <v>12</v>
      </c>
      <c r="D12" s="12">
        <f>+$D$8</f>
        <v>87633.98</v>
      </c>
      <c r="E12" s="14">
        <f>+D12*10%</f>
        <v>8763.3979999999992</v>
      </c>
      <c r="F12" s="14">
        <f>SUM(D12:E12)</f>
        <v>96397.377999999997</v>
      </c>
      <c r="G12" s="10">
        <f>+F12/B12</f>
        <v>8033.1148333333331</v>
      </c>
      <c r="H12" s="12">
        <f>+G12*B12/C12</f>
        <v>8033.1148333333331</v>
      </c>
      <c r="I12" s="15">
        <f>+H12*15%</f>
        <v>1204.9672249999999</v>
      </c>
      <c r="J12" s="17">
        <f>SUM(H12:I12)</f>
        <v>9238.0820583333334</v>
      </c>
    </row>
    <row r="13" spans="1:10" ht="14.25" x14ac:dyDescent="0.2">
      <c r="A13" s="1"/>
    </row>
    <row r="14" spans="1:10" ht="14.25" x14ac:dyDescent="0.2">
      <c r="A14" s="1" t="s">
        <v>4</v>
      </c>
      <c r="B14" s="5">
        <v>12</v>
      </c>
      <c r="C14" s="5">
        <v>12</v>
      </c>
      <c r="D14" s="12">
        <f>+$D$8</f>
        <v>87633.98</v>
      </c>
      <c r="E14" s="14">
        <f>+D14*10%</f>
        <v>8763.3979999999992</v>
      </c>
      <c r="F14" s="14">
        <f>SUM(D14:E14)</f>
        <v>96397.377999999997</v>
      </c>
      <c r="G14" s="10">
        <f>+F14/B14</f>
        <v>8033.1148333333331</v>
      </c>
      <c r="H14" s="12">
        <f>+G14*B14/C14</f>
        <v>8033.1148333333331</v>
      </c>
      <c r="I14" s="15">
        <f>+H14*15%</f>
        <v>1204.9672249999999</v>
      </c>
      <c r="J14" s="17">
        <f>SUM(H14:I14)</f>
        <v>9238.0820583333334</v>
      </c>
    </row>
    <row r="15" spans="1:10" ht="14.25" x14ac:dyDescent="0.2">
      <c r="A15" s="1"/>
    </row>
    <row r="16" spans="1:10" ht="14.25" x14ac:dyDescent="0.2">
      <c r="A16" s="1" t="s">
        <v>5</v>
      </c>
      <c r="B16" s="5">
        <v>12</v>
      </c>
      <c r="C16" s="5">
        <v>12</v>
      </c>
      <c r="D16" s="12">
        <f>+$D$8</f>
        <v>87633.98</v>
      </c>
      <c r="E16" s="14">
        <f>+D16*10%</f>
        <v>8763.3979999999992</v>
      </c>
      <c r="F16" s="14">
        <f>SUM(D16:E16)</f>
        <v>96397.377999999997</v>
      </c>
      <c r="G16" s="10">
        <f>+F16/B16</f>
        <v>8033.1148333333331</v>
      </c>
      <c r="H16" s="12">
        <f>+G16*B16/C16</f>
        <v>8033.1148333333331</v>
      </c>
      <c r="I16" s="15">
        <f>+H16*15%</f>
        <v>1204.9672249999999</v>
      </c>
      <c r="J16" s="17">
        <f>SUM(H16:I16)</f>
        <v>9238.0820583333334</v>
      </c>
    </row>
    <row r="17" spans="1:10" ht="14.25" x14ac:dyDescent="0.2">
      <c r="A17" s="1"/>
    </row>
    <row r="18" spans="1:10" ht="14.25" x14ac:dyDescent="0.2">
      <c r="A18" s="1" t="s">
        <v>6</v>
      </c>
      <c r="B18" s="5">
        <v>12</v>
      </c>
      <c r="C18" s="5">
        <v>12</v>
      </c>
      <c r="D18" s="12">
        <f>+$D$8</f>
        <v>87633.98</v>
      </c>
      <c r="E18" s="14">
        <f>+D18*10%</f>
        <v>8763.3979999999992</v>
      </c>
      <c r="F18" s="14">
        <f>SUM(D18:E18)</f>
        <v>96397.377999999997</v>
      </c>
      <c r="G18" s="10">
        <f>+F18/B18</f>
        <v>8033.1148333333331</v>
      </c>
      <c r="H18" s="12">
        <f>+G18*B18/C18</f>
        <v>8033.1148333333331</v>
      </c>
      <c r="I18" s="15">
        <f>+H18*15%</f>
        <v>1204.9672249999999</v>
      </c>
      <c r="J18" s="17">
        <f>SUM(H18:I18)</f>
        <v>9238.0820583333334</v>
      </c>
    </row>
    <row r="19" spans="1:10" ht="14.25" x14ac:dyDescent="0.2">
      <c r="A19" s="1"/>
    </row>
    <row r="20" spans="1:10" ht="14.25" x14ac:dyDescent="0.2">
      <c r="A20" s="1" t="s">
        <v>7</v>
      </c>
      <c r="B20" s="5">
        <v>12</v>
      </c>
      <c r="C20" s="5">
        <v>12</v>
      </c>
      <c r="D20" s="12">
        <f>+$D$8</f>
        <v>87633.98</v>
      </c>
      <c r="E20" s="14">
        <f>+D20*10%</f>
        <v>8763.3979999999992</v>
      </c>
      <c r="F20" s="14">
        <f>SUM(D20:E20)</f>
        <v>96397.377999999997</v>
      </c>
      <c r="G20" s="10">
        <f>+F20/B20</f>
        <v>8033.1148333333331</v>
      </c>
      <c r="H20" s="12">
        <f>+G20*B20/C20</f>
        <v>8033.1148333333331</v>
      </c>
      <c r="I20" s="15">
        <f>+H20*15%</f>
        <v>1204.9672249999999</v>
      </c>
      <c r="J20" s="17">
        <f>SUM(H20:I20)</f>
        <v>9238.0820583333334</v>
      </c>
    </row>
    <row r="21" spans="1:10" ht="14.25" x14ac:dyDescent="0.2">
      <c r="A21" s="1"/>
    </row>
    <row r="22" spans="1:10" ht="14.25" x14ac:dyDescent="0.2">
      <c r="A22" s="1" t="s">
        <v>8</v>
      </c>
      <c r="B22" s="5">
        <v>6</v>
      </c>
      <c r="C22" s="5">
        <v>6</v>
      </c>
      <c r="D22" s="12">
        <f>+D8/12*6</f>
        <v>43816.99</v>
      </c>
      <c r="E22" s="14">
        <f>+D22*10%</f>
        <v>4381.6989999999996</v>
      </c>
      <c r="F22" s="14">
        <f>SUM(D22:E22)</f>
        <v>48198.688999999998</v>
      </c>
      <c r="G22" s="10">
        <f>+F22/B22</f>
        <v>8033.1148333333331</v>
      </c>
      <c r="H22" s="12">
        <f>+G22*B22/C22</f>
        <v>8033.1148333333331</v>
      </c>
      <c r="I22" s="15">
        <f>+H22*15%</f>
        <v>1204.9672249999999</v>
      </c>
      <c r="J22" s="17">
        <f>SUM(H22:I22)</f>
        <v>9238.0820583333334</v>
      </c>
    </row>
    <row r="23" spans="1:10" ht="14.25" x14ac:dyDescent="0.2">
      <c r="A23" s="1"/>
    </row>
    <row r="24" spans="1:10" ht="14.25" x14ac:dyDescent="0.2">
      <c r="A24" s="1" t="s">
        <v>9</v>
      </c>
      <c r="B24" s="5">
        <v>4</v>
      </c>
      <c r="C24" s="5">
        <v>8</v>
      </c>
      <c r="D24" s="12">
        <f>+D8/12*4</f>
        <v>29211.326666666664</v>
      </c>
      <c r="E24" s="14">
        <f>+D24*10%</f>
        <v>2921.1326666666664</v>
      </c>
      <c r="F24" s="14">
        <f>SUM(D24:E24)</f>
        <v>32132.459333333332</v>
      </c>
      <c r="G24" s="10">
        <f>+F24/B24</f>
        <v>8033.1148333333331</v>
      </c>
      <c r="H24" s="12">
        <f>+G24*B24/C24</f>
        <v>4016.5574166666665</v>
      </c>
      <c r="I24" s="15">
        <f>+H24*15%</f>
        <v>602.48361249999994</v>
      </c>
      <c r="J24" s="17">
        <f>SUM(H24:I24)</f>
        <v>4619.0410291666667</v>
      </c>
    </row>
    <row r="25" spans="1:10" ht="14.25" x14ac:dyDescent="0.2">
      <c r="A25" s="1"/>
    </row>
    <row r="26" spans="1:10" ht="14.25" x14ac:dyDescent="0.2">
      <c r="A26" s="1" t="s">
        <v>10</v>
      </c>
      <c r="B26" s="5">
        <v>4</v>
      </c>
      <c r="C26" s="5">
        <v>8</v>
      </c>
      <c r="D26" s="12">
        <f>+D8/12*4</f>
        <v>29211.326666666664</v>
      </c>
      <c r="E26" s="14">
        <f>+D26*10%</f>
        <v>2921.1326666666664</v>
      </c>
      <c r="F26" s="14">
        <f>SUM(D26:E26)</f>
        <v>32132.459333333332</v>
      </c>
      <c r="G26" s="10">
        <f>+F26/B26</f>
        <v>8033.1148333333331</v>
      </c>
      <c r="H26" s="12">
        <f>+G26*B26/C26</f>
        <v>4016.5574166666665</v>
      </c>
      <c r="I26" s="15">
        <f>+H26*15%</f>
        <v>602.48361249999994</v>
      </c>
      <c r="J26" s="17">
        <f>SUM(H26:I26)</f>
        <v>4619.0410291666667</v>
      </c>
    </row>
    <row r="27" spans="1:10" ht="14.25" x14ac:dyDescent="0.2">
      <c r="A27" s="1"/>
    </row>
    <row r="28" spans="1:10" ht="14.25" x14ac:dyDescent="0.2">
      <c r="A28" s="1"/>
    </row>
    <row r="29" spans="1:10" ht="14.25" x14ac:dyDescent="0.2">
      <c r="A29" s="1"/>
    </row>
    <row r="30" spans="1:10" ht="14.25" x14ac:dyDescent="0.2">
      <c r="A30" s="1"/>
    </row>
    <row r="31" spans="1:10" ht="14.25" x14ac:dyDescent="0.2">
      <c r="A31" s="1"/>
    </row>
    <row r="32" spans="1:10" ht="14.25" x14ac:dyDescent="0.2">
      <c r="A32" s="1"/>
    </row>
    <row r="33" spans="1:1" ht="14.25" x14ac:dyDescent="0.2">
      <c r="A33" s="1"/>
    </row>
    <row r="34" spans="1:1" ht="14.25" x14ac:dyDescent="0.2">
      <c r="A34" s="1"/>
    </row>
    <row r="35" spans="1:1" ht="14.25" x14ac:dyDescent="0.2">
      <c r="A3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Tomblin, Neville</dc:creator>
  <cp:lastModifiedBy>Tomblin, Neville</cp:lastModifiedBy>
  <dcterms:created xsi:type="dcterms:W3CDTF">2017-08-11T10:13:21Z</dcterms:created>
  <dcterms:modified xsi:type="dcterms:W3CDTF">2017-08-16T14:04:37Z</dcterms:modified>
</cp:coreProperties>
</file>