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M_PROPERTY\Neville\Balcony Framework\Tender Docs\"/>
    </mc:Choice>
  </mc:AlternateContent>
  <bookViews>
    <workbookView xWindow="0" yWindow="60" windowWidth="15180" windowHeight="8070" firstSheet="1" activeTab="6"/>
  </bookViews>
  <sheets>
    <sheet name="Rate Definitions" sheetId="2" r:id="rId1"/>
    <sheet name="Preliminaries" sheetId="5" r:id="rId2"/>
    <sheet name="Building Works" sheetId="3" r:id="rId3"/>
    <sheet name="Additional rates" sheetId="6" r:id="rId4"/>
    <sheet name="Framework offer summary" sheetId="4" r:id="rId5"/>
    <sheet name="Price" sheetId="7" r:id="rId6"/>
    <sheet name="Quality" sheetId="8" r:id="rId7"/>
    <sheet name="Combined" sheetId="9" r:id="rId8"/>
  </sheets>
  <definedNames>
    <definedName name="_Toc394935108" localSheetId="0">'Rate Definitions'!$B$5</definedName>
    <definedName name="_Toc394935109" localSheetId="0">'Rate Definitions'!$B$9</definedName>
    <definedName name="_xlnm.Print_Area" localSheetId="3">'Additional rates'!$A$1:$F$74</definedName>
    <definedName name="_xlnm.Print_Area" localSheetId="2">'Building Works'!$A$3:$F$94</definedName>
    <definedName name="_xlnm.Print_Area" localSheetId="4">'Framework offer summary'!$A$1:$F$62</definedName>
    <definedName name="_xlnm.Print_Area" localSheetId="1">Preliminaries!$A$1:$I$49</definedName>
    <definedName name="_xlnm.Print_Area" localSheetId="0">'Rate Definitions'!$A$3:$B$40</definedName>
  </definedNames>
  <calcPr calcId="152511"/>
</workbook>
</file>

<file path=xl/calcChain.xml><?xml version="1.0" encoding="utf-8"?>
<calcChain xmlns="http://schemas.openxmlformats.org/spreadsheetml/2006/main">
  <c r="B7" i="9" l="1"/>
  <c r="W50" i="8" l="1"/>
  <c r="W48" i="8"/>
  <c r="W46" i="8"/>
  <c r="W44" i="8"/>
  <c r="W42" i="8"/>
  <c r="W40" i="8"/>
  <c r="W38" i="8"/>
  <c r="W36" i="8"/>
  <c r="W34" i="8"/>
  <c r="W32" i="8"/>
  <c r="W30" i="8"/>
  <c r="W28" i="8"/>
  <c r="W26" i="8"/>
  <c r="W24" i="8"/>
  <c r="W22" i="8"/>
  <c r="W20" i="8"/>
  <c r="W18" i="8"/>
  <c r="W16" i="8"/>
  <c r="W14" i="8"/>
  <c r="W12" i="8"/>
  <c r="W10" i="8"/>
  <c r="W8" i="8"/>
  <c r="R50" i="8"/>
  <c r="R48" i="8"/>
  <c r="R46" i="8"/>
  <c r="R44" i="8"/>
  <c r="R42" i="8"/>
  <c r="R40" i="8"/>
  <c r="R38" i="8"/>
  <c r="R36" i="8"/>
  <c r="R34" i="8"/>
  <c r="R32" i="8"/>
  <c r="R30" i="8"/>
  <c r="R28" i="8"/>
  <c r="R26" i="8"/>
  <c r="R24" i="8"/>
  <c r="R22" i="8"/>
  <c r="R20" i="8"/>
  <c r="R18" i="8"/>
  <c r="R16" i="8"/>
  <c r="R14" i="8"/>
  <c r="R12" i="8"/>
  <c r="R10" i="8"/>
  <c r="R8" i="8"/>
  <c r="M50" i="8"/>
  <c r="M48" i="8"/>
  <c r="M46" i="8"/>
  <c r="M44" i="8"/>
  <c r="M42" i="8"/>
  <c r="M40" i="8"/>
  <c r="M38" i="8"/>
  <c r="M36" i="8"/>
  <c r="M34" i="8"/>
  <c r="M32" i="8"/>
  <c r="M30" i="8"/>
  <c r="M28" i="8"/>
  <c r="M26" i="8"/>
  <c r="M24" i="8"/>
  <c r="M22" i="8"/>
  <c r="M20" i="8"/>
  <c r="M18" i="8"/>
  <c r="M16" i="8"/>
  <c r="M14" i="8"/>
  <c r="M12" i="8"/>
  <c r="M10" i="8"/>
  <c r="M8" i="8"/>
  <c r="H10" i="8"/>
  <c r="H12" i="8"/>
  <c r="H14" i="8"/>
  <c r="H16" i="8"/>
  <c r="H18" i="8"/>
  <c r="H20" i="8"/>
  <c r="H22" i="8"/>
  <c r="H24" i="8"/>
  <c r="H26" i="8"/>
  <c r="H28" i="8"/>
  <c r="H30" i="8"/>
  <c r="H32" i="8"/>
  <c r="H34" i="8"/>
  <c r="H36" i="8"/>
  <c r="H38" i="8"/>
  <c r="H40" i="8"/>
  <c r="H42" i="8"/>
  <c r="H44" i="8"/>
  <c r="H46" i="8"/>
  <c r="H48" i="8"/>
  <c r="H50" i="8"/>
  <c r="H8" i="8"/>
  <c r="H19" i="9" l="1"/>
  <c r="H15" i="9"/>
  <c r="H11" i="9"/>
  <c r="J21" i="9"/>
  <c r="D16" i="9"/>
  <c r="H16" i="9" s="1"/>
  <c r="W54" i="8"/>
  <c r="W56" i="8" s="1"/>
  <c r="D20" i="9" s="1"/>
  <c r="R54" i="8"/>
  <c r="M54" i="8"/>
  <c r="H54" i="8"/>
  <c r="H56" i="8" s="1"/>
  <c r="D8" i="9" s="1"/>
  <c r="H8" i="9" s="1"/>
  <c r="R56" i="8"/>
  <c r="M56" i="8"/>
  <c r="D12" i="9" s="1"/>
  <c r="H12" i="9" s="1"/>
  <c r="J13" i="9" s="1"/>
  <c r="H43" i="7"/>
  <c r="J43" i="7"/>
  <c r="J50" i="7" s="1"/>
  <c r="L43" i="7"/>
  <c r="F43" i="7"/>
  <c r="F50" i="7" s="1"/>
  <c r="L50" i="7"/>
  <c r="H50" i="7"/>
  <c r="L22" i="7"/>
  <c r="L25" i="7" s="1"/>
  <c r="J22" i="7"/>
  <c r="J25" i="7" s="1"/>
  <c r="H22" i="7"/>
  <c r="H25" i="7" s="1"/>
  <c r="F22" i="7"/>
  <c r="F25" i="7" s="1"/>
  <c r="J9" i="9" l="1"/>
  <c r="J17" i="9"/>
  <c r="E43" i="4"/>
  <c r="F43" i="4" s="1"/>
  <c r="E39" i="4"/>
  <c r="F39" i="4" s="1"/>
  <c r="E35" i="4"/>
  <c r="F35" i="4" s="1"/>
  <c r="E31" i="4"/>
  <c r="F31" i="4" s="1"/>
  <c r="F10" i="4" l="1"/>
  <c r="F9" i="4"/>
  <c r="F8" i="4"/>
  <c r="F14" i="4"/>
  <c r="F72" i="6"/>
  <c r="F17" i="6"/>
  <c r="F13" i="3"/>
  <c r="F14" i="3"/>
  <c r="F69" i="6" l="1"/>
  <c r="F65" i="6"/>
  <c r="F67" i="6"/>
  <c r="F55" i="6"/>
  <c r="F51" i="6"/>
  <c r="F37" i="6"/>
  <c r="F39" i="6"/>
  <c r="F29" i="6" l="1"/>
  <c r="F31" i="6"/>
  <c r="F33" i="6"/>
  <c r="F35" i="6"/>
  <c r="F41" i="6"/>
  <c r="F43" i="6"/>
  <c r="F45" i="6"/>
  <c r="F47" i="6"/>
  <c r="F49" i="6"/>
  <c r="F53" i="6"/>
  <c r="F57" i="6"/>
  <c r="F59" i="6"/>
  <c r="F61" i="6"/>
  <c r="F63" i="6"/>
  <c r="F61" i="3"/>
  <c r="F62" i="3"/>
  <c r="F65" i="3"/>
  <c r="F66" i="3"/>
  <c r="F40" i="3"/>
  <c r="F41" i="3"/>
  <c r="F69" i="3"/>
  <c r="F70" i="3"/>
  <c r="F71" i="3"/>
  <c r="F68" i="3"/>
  <c r="F64" i="3"/>
  <c r="F60" i="3"/>
  <c r="F57" i="3"/>
  <c r="F58" i="3"/>
  <c r="F59" i="3"/>
  <c r="F63" i="3"/>
  <c r="F36" i="3"/>
  <c r="F35" i="3"/>
  <c r="F34" i="3"/>
  <c r="F27" i="3"/>
  <c r="F28" i="3"/>
  <c r="F29" i="3"/>
  <c r="F30" i="3"/>
  <c r="F9" i="6" l="1"/>
  <c r="F11" i="6"/>
  <c r="F13" i="6"/>
  <c r="F15" i="6"/>
  <c r="F19" i="6"/>
  <c r="F21" i="6"/>
  <c r="F23" i="6"/>
  <c r="F25" i="6"/>
  <c r="F27" i="6"/>
  <c r="F7" i="6"/>
  <c r="F37" i="3"/>
  <c r="F38" i="3"/>
  <c r="F39" i="3" l="1"/>
  <c r="F20" i="3"/>
  <c r="F21" i="3"/>
  <c r="F22" i="3"/>
  <c r="F23" i="3"/>
  <c r="F24" i="3"/>
  <c r="F25" i="3"/>
  <c r="F26" i="3"/>
  <c r="F31" i="3"/>
  <c r="F32" i="3"/>
  <c r="F10" i="3"/>
  <c r="F11" i="3"/>
  <c r="F12" i="3"/>
  <c r="F15" i="3"/>
  <c r="F16" i="3"/>
  <c r="F47" i="5"/>
  <c r="G47" i="5"/>
  <c r="H47" i="5"/>
  <c r="E47" i="5"/>
  <c r="F90" i="3" l="1"/>
  <c r="F72" i="3" l="1"/>
  <c r="F74" i="3"/>
  <c r="F52" i="3"/>
  <c r="F53" i="3"/>
  <c r="F54" i="3"/>
  <c r="F55" i="3"/>
  <c r="F56" i="3"/>
  <c r="F67" i="3"/>
  <c r="F17" i="3"/>
  <c r="F19" i="3" s="1"/>
  <c r="F42" i="3"/>
  <c r="F43" i="3"/>
  <c r="F44" i="3"/>
  <c r="F45" i="3"/>
  <c r="F46" i="3"/>
  <c r="F47" i="3"/>
  <c r="F48" i="3"/>
  <c r="F49" i="3"/>
  <c r="F92" i="3" l="1"/>
  <c r="F12" i="4" s="1"/>
  <c r="F24" i="4" s="1"/>
  <c r="F27" i="4" s="1"/>
  <c r="F47" i="4" s="1"/>
</calcChain>
</file>

<file path=xl/sharedStrings.xml><?xml version="1.0" encoding="utf-8"?>
<sst xmlns="http://schemas.openxmlformats.org/spreadsheetml/2006/main" count="399" uniqueCount="238">
  <si>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</si>
  <si>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</si>
  <si>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</si>
  <si>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</si>
  <si>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</si>
  <si>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</si>
  <si>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</si>
  <si>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</si>
  <si>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</si>
  <si>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</si>
  <si>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</si>
  <si>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</si>
  <si>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</si>
  <si>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</si>
  <si>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</si>
  <si>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</si>
  <si>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</si>
  <si>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</si>
  <si>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</si>
  <si>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</si>
  <si>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</si>
  <si>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</si>
  <si>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</si>
  <si>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</si>
  <si>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</si>
  <si>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</si>
  <si>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T</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</si>
  <si>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</si>
  <si>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</si>
  <si>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</si>
  <si>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</si>
  <si>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</si>
  <si>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</si>
  <si>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</si>
  <si>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</si>
  <si>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</si>
  <si>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</si>
  <si>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</si>
  <si>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</si>
  <si>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</si>
  <si>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</si>
  <si>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</si>
  <si>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</si>
  <si>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</si>
  <si>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</si>
  <si>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</si>
  <si>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</si>
  <si>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</si>
  <si>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</si>
  <si>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</si>
  <si>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</si>
  <si>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</si>
  <si>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</si>
  <si>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</si>
  <si>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</si>
  <si>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</si>
  <si>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</si>
  <si>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</si>
  <si>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</si>
  <si>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</si>
  <si>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Prepare site for piling works</t>
  </si>
  <si>
    <t>Site investigation</t>
  </si>
  <si>
    <t>Item</t>
  </si>
  <si>
    <t>Attendance on piling operation including removal of spoil</t>
  </si>
  <si>
    <t>Prepare heads of piles for incorporation in pile caps</t>
  </si>
  <si>
    <t>no.</t>
  </si>
  <si>
    <t>Set up piling equipment on site</t>
  </si>
  <si>
    <t>Remove piling equipment from site</t>
  </si>
  <si>
    <t>Fittings</t>
  </si>
  <si>
    <t>Resin anchors fixed to existing concrete soffits</t>
  </si>
  <si>
    <t>Paint steel framing</t>
  </si>
  <si>
    <t>Clean/tidy site for handover</t>
  </si>
  <si>
    <t>Page 3</t>
  </si>
  <si>
    <t>Page 4</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</si>
  <si>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</si>
  <si>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</si>
  <si>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</si>
  <si>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</si>
  <si>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</si>
  <si>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</si>
  <si>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</si>
  <si>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</si>
  <si>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</si>
  <si>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</si>
  <si>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</si>
  <si>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</si>
  <si>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</si>
  <si>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</si>
  <si>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Page 6</t>
  </si>
  <si>
    <t>Sum</t>
  </si>
  <si>
    <t>Make good levels between new construction and adjacent existing surfacing</t>
  </si>
  <si>
    <t>Set of four resin anchors into concrete beam for central pillar of infill panels</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</si>
  <si>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</si>
  <si>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</si>
  <si>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</si>
  <si>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</si>
  <si>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</si>
  <si>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</si>
  <si>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300 x 300mm Ground beam including excavation, formwork &amp; concrete</t>
  </si>
  <si>
    <t>Drill for and resin anchor in set of 4nr holding down bolts for steel columns</t>
  </si>
  <si>
    <t>100 x 100 SHS tie beam</t>
  </si>
  <si>
    <t>140 x 140 x 60kg SHS section steel column with spliced joints in storey height lengths</t>
  </si>
  <si>
    <t xml:space="preserve">100 x 100mm SHS  beam in lengths not exceeding 3m </t>
  </si>
  <si>
    <t>900 x 300 x 300mm RC Pile caps including excavation, formwork and concrete</t>
  </si>
  <si>
    <t>90 x 90 x 6mm RSA in 100mm lengths, welded to SHS and fixed to existing balconies with resin anchors [anchors measured separately]</t>
  </si>
  <si>
    <t>no</t>
  </si>
  <si>
    <t>Touch up painting after erection of steel</t>
  </si>
  <si>
    <t>Contractor to insert here any other foreseeable items he requires to be paid for:</t>
  </si>
  <si>
    <t>Ditto but to existing masonry</t>
  </si>
  <si>
    <t>kg</t>
  </si>
  <si>
    <t>12mm Reinforcement in links in ground beams</t>
  </si>
  <si>
    <t>12mm Reinforcement in links in pile caps</t>
  </si>
  <si>
    <t>nr</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</si>
  <si>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</si>
  <si>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</si>
  <si>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</si>
  <si>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End ramp with key-klamp barriers</t>
  </si>
  <si>
    <t>Provide temporary access to disabled ground floor dwelling when construction work prevents use of other routes.</t>
  </si>
  <si>
    <t>Where disabled ground floor access is provided by means of ramps with key-klamp style barriers, level platforms outside of doors and at the foot of each ramp, access must be maintained to each dwelling. To ensure this, levels on ramp and lower platforms are to be raised to the upper platform level, barriers between dwellings removed and a new ramp created at the end of the block for access/egress. Price here for this provision for a single dwelling.</t>
  </si>
  <si>
    <t>Page 5</t>
  </si>
  <si>
    <t>300 x 90mm PFC brackets in 1500mm lengths resin anchored to existing wall [anchors measured separately]</t>
  </si>
  <si>
    <t>Driven piling</t>
  </si>
  <si>
    <t>Provisional</t>
  </si>
  <si>
    <t>Hand dig to 750mm depth at pile locations</t>
  </si>
  <si>
    <t xml:space="preserve">                16mm Reinforcement in pile caps</t>
  </si>
  <si>
    <t xml:space="preserve">           20mm Reinforcement in ground beams</t>
  </si>
  <si>
    <t>Carefully expose live service encountered during pile cap excavations</t>
  </si>
  <si>
    <t xml:space="preserve">Section 5.3 Pricing Document </t>
  </si>
  <si>
    <t>Balconies Support and Remedial Works Framework</t>
  </si>
  <si>
    <t>Section 5.3 Pricing Document</t>
  </si>
  <si>
    <t>Section 5.3 Pricing Document - for notional scheme</t>
  </si>
  <si>
    <t>Rooftop detail on drawings 3200 &amp; 3500; 75 x 150mm PFC in lengths not exceeding 3m resin anchored to existing wall [anchors measured separately]</t>
  </si>
  <si>
    <t>Rooftop detail on drawings 3200 &amp; 3500; 70mm Diameter CHC section diagonal brace</t>
  </si>
  <si>
    <t>Rooftop detail on drawings 3200 &amp; 3500; 305 x 102 UB section</t>
  </si>
  <si>
    <t>Spanning detail on drawing 3400; 533 x 210 x 102kg UB section</t>
  </si>
  <si>
    <t>Spanning detail on drawing 3400; web stiffeners</t>
  </si>
  <si>
    <t>180 x 180mm SHS columns as drawing 3400</t>
  </si>
  <si>
    <t>Drawing 3500; 150 x 100mm RSA</t>
  </si>
  <si>
    <t>Drawing 3600; 200 x 200mm SHS section columns</t>
  </si>
  <si>
    <t>Drawing 3600  spanning detail; 254 x 254 UC section beam</t>
  </si>
  <si>
    <t>Spanning detail on drawing 3600; web stiffeners</t>
  </si>
  <si>
    <t>Drawing 3200; 100 x 100 SHS twice cranked tie as section Y-Y fixed with resin anchors to soffit of balcony/beam [resin anchors measured separately]</t>
  </si>
  <si>
    <t>[Based on 2-74 Golden Grove - drg RP200058-S-3100 Type 1]</t>
  </si>
  <si>
    <t>Alternative steel detail where glazing mullion would foul line of steel - see drg 3902; 2nr 150 x 150mm x 1250mm long RSA</t>
  </si>
  <si>
    <t>Drawing 3902 detail on Type 4; Slab support detail comprising 100 x 100mm SHS 250mm long, welded structural Tee section welded into web of 533mm deep beam [beam measured separately] with 150 x 100mm RSA welded to other end of SHS and resin anchored to underside of concrete slab [resin anchors measured separately]</t>
  </si>
  <si>
    <t>New 2800mm long Trespa infill panels at ground level including 50mm diameter framing and connections to main steel framing as drawing 3903</t>
  </si>
  <si>
    <t>Drawing 3400; New 500mm long Trespa infill panels at ground level including 50mm diameter framing and connections to main steel framing; see drawing 3903</t>
  </si>
  <si>
    <t>Drawing 3300; New 900mm long Trespa infill panels at ground level including 50mm diameter framing and connections to main steel framing; see drawing 3903</t>
  </si>
  <si>
    <t>Drawing 3400; Ditto but 1000mm long panel; see drawing 3903</t>
  </si>
  <si>
    <t>Drawing 3400; Ditto but 2000mm long panel; see drawing 3903</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</si>
  <si>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</si>
  <si>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</si>
  <si>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</si>
  <si>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</si>
  <si>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</si>
  <si>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</si>
  <si>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</si>
  <si>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</si>
  <si>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</si>
  <si>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</si>
  <si>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</si>
  <si>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t>
  </si>
  <si>
    <t>I / we confirm the prices stated above is a true and accurate reflection of the works described</t>
  </si>
  <si>
    <t>Company……………………………………………………………</t>
  </si>
  <si>
    <t>Address:………………………………………………………………………………</t>
  </si>
  <si>
    <t>Tel No:…………………………………………………………………</t>
  </si>
  <si>
    <t>Signed by:…………………………………………..…(Print name)</t>
  </si>
  <si>
    <t>Capacity:………………………………………………………………</t>
  </si>
  <si>
    <t>Signature:………………………………………………………………</t>
  </si>
  <si>
    <t>Dated:………………………………</t>
  </si>
  <si>
    <t>Tender Analysis</t>
  </si>
  <si>
    <t>Price 30%</t>
  </si>
  <si>
    <t>Contractor:</t>
  </si>
  <si>
    <t>xxxx</t>
  </si>
  <si>
    <t>Lot 5.3 Scoring: Price</t>
  </si>
  <si>
    <t>Post Tender Amendments:</t>
  </si>
  <si>
    <t>Amended Value</t>
  </si>
  <si>
    <t>Normalise x 30%</t>
  </si>
  <si>
    <t>Tender Value</t>
  </si>
  <si>
    <t>Quality Analysis</t>
  </si>
  <si>
    <t>Quality 70%</t>
  </si>
  <si>
    <t>Question:</t>
  </si>
  <si>
    <t>Criteria:</t>
  </si>
  <si>
    <t>Score</t>
  </si>
  <si>
    <t>Weighting</t>
  </si>
  <si>
    <t>Reason for Score</t>
  </si>
  <si>
    <t> 1 - 5</t>
  </si>
  <si>
    <t>Lot 3 Scoring: Quality</t>
  </si>
  <si>
    <t>Please provide an organisation structure identifying staff who will be involved with the day to day management of the work., with clear idenification of those involved with each sector of work, eg. Stage One (Surveys, Pre-fabrication Drawings) and Stage Two (Construction of Pad Foundations, Above Ground Supports to Balconies, and Balcony System).This should include operational and financial management/control. Additionally, please identify what resource will be made available to support the Contract from central sources.  Please provide CVs for all key members of staff specifically those involved with the day to day running of the contract, giving details of their qualifications and training.</t>
  </si>
  <si>
    <t>Please identify the location(s) of the office from which the day to day management of the contract will be undertaken. Please identify the location of any works depot that will be used to deliver the services if separate from the day to day management function location(s) and what office/welfare resources will be provided at each individual scheme.</t>
  </si>
  <si>
    <t>Please describe how the programme which you will compile in accordance with Preliminaries Clauses will be undertaken to ensure that the project will be completed within the contract duration as stated.                                              Please provide a detailed critical path programme and methodology  for the works indicating clear milestones and showing a clear understanding of the sequencing and challenges</t>
  </si>
  <si>
    <t>Please provide a detailed mobilisation programme indicating "lead in" periods for design approval and key pre-start operations</t>
  </si>
  <si>
    <t xml:space="preserve">Please provide details of your proposed site set-up on each site and how you will deal with parking restrictions, material deliveries and storage </t>
  </si>
  <si>
    <t>Please describe the procedure you would follow for submitting fabrication drawings for approval, fabrication of steelwork, galvanising, powder coating, site delivery and erection and how you would ensure the protection of the finished steelwork during transportation and erection. Provide details of the organisations you would use for galvanising and powder coating, including location and if separate organisations the quality checking between galvanising and powder coating</t>
  </si>
  <si>
    <t>Please demonstrate how you propose to erect the steelwork frame whilst maintaining temporary support to the balconies</t>
  </si>
  <si>
    <t>Please provide information on how you will manage the Health and Safety requirements relevant to this contract and provide site supervisory details and relevant qualifications for all supervisory staff who might attend site to provide either Management or Health and Safety functions for this contact. As a minimum provide Name, Role, CSCS registration details.</t>
  </si>
  <si>
    <t xml:space="preserve">Does your organisation have an up to date and regular reviewed policy on handling and exposure to asbestos and if so please provide a copy.                                                                      Does your company provide asbestos awareness training and if so please provide   details?                                                                                                                         Do you hold records showing that all appropriate staff have undergone recent and regular training and if so please provide details?                                                                                              </t>
  </si>
  <si>
    <t>Please describe what measure you will adopt to ensure that a minimum of disruption is caused to the tenants of the properties in the individual schemes and surrounding neighbourhood whilst you are carrying out the works. Please describe the steps you will take to ensure resident access is not restricted at any time. What measures will you take to ensure that tenants are kept fully informed of the work to be undertaken at their address.</t>
  </si>
  <si>
    <t>Please provide details of any Enforcement or Prosecutions within the last 5 years in respect of Health &amp; Safety failures, and if any please provide details of how your procedures have changed as a result of this</t>
  </si>
  <si>
    <t>Please confirm whether you are accredited to any Site Safety Schemes such as CHAS or Construction Line and if so provide evidence</t>
  </si>
  <si>
    <t>Please explain how you will ensure good communication with the Employers management bodies and Employer and how you will ensure that information is passed on in a timely fashion so ensuring that all parties are aware in advance of the works that are being undertaken. What processes and procedures would you initiate to minimise disruption to neighbours and delays to the works.</t>
  </si>
  <si>
    <t>Please provide details of at least 2 similar projects that you have undertaken within the last 3 years of a similar nature and describe the works, how they relate to this project and the challenges you encountered and how these were resolved. Also include the value of the project and the overall contract period.</t>
  </si>
  <si>
    <t>Explain what risks may be encountered on this project and how they would be managed.</t>
  </si>
  <si>
    <t xml:space="preserve">How will you ensure quality during the works? </t>
  </si>
  <si>
    <t>Are your environmental management processes and procedures certified to a recognised standard (eg ISO14001, EMAS) by a third party certification body and if so please provide details?                                                                                                Are your quality management processes and procedures certified to a recognised standard by a third party certification body and if so provide details? </t>
  </si>
  <si>
    <t>Please indicate all the works that you will sub-contract including major subcontractors/suppliers and provide the names and addresses of any key sub-contractors/suppliers you will employ. Giving the percentage of the overall spend you intend to deliver using the sub-contractor.</t>
  </si>
  <si>
    <t>Please describe what measure you or your sub-contractors will take with regards to the employment of local residents including the employment of NEETS and what if any apprenticeship scheme you will operate within Southampton as part of this refurbishment programme.</t>
  </si>
  <si>
    <t>Explain how you as a company are working towards the goal of "nil defects" and what provision will be made for rectifying latent defects.</t>
  </si>
  <si>
    <t>Total Score</t>
  </si>
  <si>
    <t>Please confirm the piling method that you have included within your tender and the reasons for selecting this piling method</t>
  </si>
  <si>
    <t>Please provide details of the methodology that you propose to use for the erection of the steelwork and the proposed plant and how you intend to maintain resident access to and from their flats during the course of the works</t>
  </si>
  <si>
    <t>Normalise to percentage of 400pts</t>
  </si>
  <si>
    <t>Combined Tender Score</t>
  </si>
  <si>
    <t>Total Points</t>
  </si>
  <si>
    <t>Adjustment</t>
  </si>
  <si>
    <t>Adjusted Points</t>
  </si>
  <si>
    <t>Ranking</t>
  </si>
  <si>
    <t>Price (30%)</t>
  </si>
  <si>
    <t>Quality (70%)</t>
  </si>
  <si>
    <t>Lot 3 Scoring: Combined</t>
  </si>
  <si>
    <t>Generally good but project team have limited experience in this type of work</t>
  </si>
  <si>
    <t>CLC</t>
  </si>
  <si>
    <t>Good local office, and good site set up</t>
  </si>
  <si>
    <t>Good programme covering all aspects</t>
  </si>
  <si>
    <t>Well thought out and included S20 delays</t>
  </si>
  <si>
    <t>well thought out site set up</t>
  </si>
  <si>
    <t>Excellent description and identified issues</t>
  </si>
  <si>
    <t>Quality plan incorrect but corrected at meeting and identified processes</t>
  </si>
  <si>
    <t>Meets SCC requirements</t>
  </si>
  <si>
    <t>Good processes and includes the use of Whiteboards</t>
  </si>
  <si>
    <t>Enforcement notice and improvements. Not a critical event</t>
  </si>
  <si>
    <t>Excellent communications plan</t>
  </si>
  <si>
    <t>Both SCC and relevant to the project</t>
  </si>
  <si>
    <t>residents not identified as risks in plan but identified at interview</t>
  </si>
  <si>
    <t>85% sub-contract</t>
  </si>
  <si>
    <t>Good processes</t>
  </si>
  <si>
    <t>Meets SCC requirements and deals with the reason for the choice of pile</t>
  </si>
  <si>
    <t>Reasonable response but does not cover matters like "school runs"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</si>
</sst>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_ ;\-#,##0.00\ "/>
  </numFmts>
  <fonts count="20"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
      <b/>
      <u/>
      <sz val="11"/>
      <name val="Calibri"/>
      <family val="2"/>
      <scheme val="minor"/>
    </font>
    <font>
      <sz val="10"/>
      <name val="Calibri"/>
      <family val="2"/>
      <scheme val="minor"/>
    </font>
    <font>
      <sz val="11"/>
      <color rgb="FF000000"/>
      <name val="Calibri"/>
      <family val="2"/>
      <scheme val="minor"/>
    </font>
    <font>
      <b/>
      <u/>
      <sz val="12"/>
      <color theme="1"/>
      <name val="Arial"/>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81">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0" fillId="0" borderId="7"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Alignment="1"/>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43" fontId="0" fillId="0" borderId="0" xfId="1" applyFont="1" applyAlignment="1">
      <alignment vertic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0" xfId="0" applyAlignment="1">
      <alignment horizontal="center" vertical="center" wrapText="1"/>
    </xf>
    <xf numFmtId="43" fontId="0" fillId="0" borderId="0" xfId="1" applyFont="1" applyAlignment="1">
      <alignment vertical="center" wrapText="1"/>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9" fontId="0" fillId="0" borderId="5" xfId="0" applyNumberFormat="1" applyBorder="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44" fontId="12" fillId="0" borderId="4" xfId="3" applyFont="1" applyBorder="1"/>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44" fontId="9" fillId="0" borderId="3" xfId="3" applyFont="1" applyBorder="1"/>
    <xf numFmtId="9" fontId="0" fillId="0" borderId="8" xfId="0" applyNumberFormat="1" applyBorder="1"/>
    <xf numFmtId="0" fontId="15"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wrapText="1"/>
    </xf>
    <xf numFmtId="0" fontId="12"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right"/>
    </xf>
    <xf numFmtId="0" fontId="0" fillId="0" borderId="0" xfId="0" applyBorder="1" applyAlignment="1">
      <alignment vertical="top" wrapText="1"/>
    </xf>
    <xf numFmtId="0" fontId="0" fillId="0" borderId="0" xfId="0" applyBorder="1" applyAlignment="1">
      <alignment horizontal="left" vertical="top" wrapText="1"/>
    </xf>
    <xf numFmtId="43" fontId="0" fillId="0" borderId="0" xfId="1" applyFont="1" applyBorder="1" applyAlignment="1">
      <alignment horizontal="center"/>
    </xf>
    <xf numFmtId="0" fontId="0" fillId="0" borderId="1" xfId="0" applyBorder="1"/>
    <xf numFmtId="43" fontId="0" fillId="0" borderId="0" xfId="1" applyFont="1" applyBorder="1" applyAlignment="1">
      <alignment vertical="center"/>
    </xf>
    <xf numFmtId="43" fontId="0" fillId="0" borderId="0" xfId="1" applyFont="1" applyBorder="1" applyAlignment="1">
      <alignment horizontal="center" vertical="center"/>
    </xf>
    <xf numFmtId="43" fontId="0" fillId="0" borderId="0" xfId="1" applyFont="1" applyFill="1" applyBorder="1"/>
    <xf numFmtId="43" fontId="1" fillId="0" borderId="16" xfId="1" applyFont="1" applyBorder="1"/>
    <xf numFmtId="43" fontId="1" fillId="0" borderId="0" xfId="1" applyFont="1" applyBorder="1"/>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xf numFmtId="0" fontId="1" fillId="0" borderId="0" xfId="0" applyFont="1" applyProtection="1"/>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4" fillId="0" borderId="0" xfId="0" applyFont="1" applyProtection="1"/>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Alignment="1" applyProtection="1">
      <alignment wrapText="1"/>
    </xf>
    <xf numFmtId="0" fontId="6" fillId="0" borderId="0" xfId="0" applyFont="1" applyProtection="1"/>
    <xf numFmtId="9" fontId="6" fillId="0" borderId="0" xfId="0" applyNumberFormat="1" applyFont="1" applyProtection="1"/>
    <xf numFmtId="0" fontId="16" fillId="0" borderId="0" xfId="0" applyFont="1" applyBorder="1" applyAlignment="1" applyProtection="1">
      <alignment horizontal="center" vertical="center"/>
    </xf>
    <xf numFmtId="0" fontId="16" fillId="0" borderId="20"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7" fillId="0" borderId="0" xfId="0" applyFont="1" applyAlignment="1">
      <alignment wrapText="1"/>
    </xf>
    <xf numFmtId="0" fontId="17" fillId="0" borderId="0" xfId="0" applyFont="1" applyAlignment="1">
      <alignment vertical="center" wrapText="1"/>
    </xf>
    <xf numFmtId="0" fontId="17" fillId="0" borderId="0" xfId="0" applyFont="1"/>
    <xf numFmtId="0" fontId="1" fillId="0" borderId="0" xfId="0" applyFont="1" applyAlignment="1" applyProtection="1">
      <alignment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43" fontId="0" fillId="0" borderId="0" xfId="0" applyNumberFormat="1"/>
    <xf numFmtId="164" fontId="0" fillId="0" borderId="0" xfId="0" applyNumberFormat="1" applyAlignment="1">
      <alignment horizontal="center" vertical="center"/>
    </xf>
    <xf numFmtId="0" fontId="0" fillId="2" borderId="0" xfId="0" applyFill="1"/>
    <xf numFmtId="10" fontId="0" fillId="0" borderId="0" xfId="0" applyNumberFormat="1"/>
    <xf numFmtId="2" fontId="0" fillId="0" borderId="0" xfId="0" applyNumberFormat="1" applyAlignment="1">
      <alignment horizontal="center"/>
    </xf>
    <xf numFmtId="0" fontId="0" fillId="2" borderId="0" xfId="0" applyFill="1" applyAlignment="1">
      <alignment horizontal="center"/>
    </xf>
    <xf numFmtId="43" fontId="0" fillId="0" borderId="24" xfId="1" applyFont="1" applyBorder="1"/>
    <xf numFmtId="43" fontId="0" fillId="2" borderId="0" xfId="1" applyFont="1" applyFill="1"/>
    <xf numFmtId="0" fontId="16" fillId="0" borderId="17"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0" fillId="0" borderId="0" xfId="0" applyFont="1" applyAlignment="1" applyProtection="1">
      <alignment wrapText="1"/>
    </xf>
    <xf numFmtId="0" fontId="0" fillId="0" borderId="0" xfId="0" applyFont="1" applyProtection="1"/>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0" xfId="0" applyFont="1" applyAlignment="1" applyProtection="1">
      <alignment vertical="center" wrapText="1"/>
      <protection locked="0"/>
    </xf>
    <xf numFmtId="0" fontId="0" fillId="0" borderId="0" xfId="0" applyFont="1" applyProtection="1">
      <protection locked="0"/>
    </xf>
    <xf numFmtId="9" fontId="0" fillId="0" borderId="0" xfId="0" applyNumberFormat="1" applyFont="1" applyAlignment="1" applyProtection="1">
      <alignment horizontal="left"/>
    </xf>
    <xf numFmtId="0" fontId="0" fillId="0" borderId="0" xfId="0" applyFont="1" applyAlignment="1" applyProtection="1">
      <alignment vertical="center" wrapText="1"/>
    </xf>
    <xf numFmtId="9" fontId="0" fillId="0" borderId="0" xfId="0" applyNumberFormat="1" applyFont="1" applyProtection="1"/>
    <xf numFmtId="0" fontId="0" fillId="0" borderId="0" xfId="0" applyFont="1" applyAlignment="1">
      <alignment vertical="center" wrapText="1"/>
    </xf>
    <xf numFmtId="0" fontId="0" fillId="0" borderId="0" xfId="0" applyFont="1" applyAlignment="1">
      <alignment horizontal="center" vertical="center"/>
    </xf>
    <xf numFmtId="0" fontId="17" fillId="0" borderId="0" xfId="0" applyFont="1" applyAlignment="1">
      <alignment horizontal="justify" vertical="center" wrapText="1"/>
    </xf>
    <xf numFmtId="0" fontId="17" fillId="0" borderId="0" xfId="0" applyFont="1" applyAlignment="1">
      <alignment horizontal="justify" vertical="center"/>
    </xf>
    <xf numFmtId="0" fontId="19" fillId="0" borderId="0" xfId="0" applyFont="1" applyAlignment="1" applyProtection="1">
      <alignment wrapText="1"/>
    </xf>
    <xf numFmtId="0" fontId="0" fillId="0" borderId="0" xfId="0" applyFont="1" applyAlignment="1">
      <alignment horizontal="justify" vertical="center"/>
    </xf>
    <xf numFmtId="0" fontId="0" fillId="0" borderId="0" xfId="0" applyFont="1" applyAlignment="1" applyProtection="1">
      <alignment horizontal="center" vertical="center" wrapText="1"/>
      <protection locked="0"/>
    </xf>
    <xf numFmtId="10" fontId="0" fillId="0" borderId="0" xfId="0" applyNumberFormat="1" applyFont="1" applyAlignment="1" applyProtection="1">
      <alignment horizontal="center" vertical="center"/>
    </xf>
    <xf numFmtId="10" fontId="0" fillId="0" borderId="0" xfId="0" applyNumberFormat="1" applyFont="1" applyAlignment="1" applyProtection="1">
      <alignment horizontal="center"/>
      <protection locked="0"/>
    </xf>
    <xf numFmtId="10" fontId="0" fillId="0" borderId="0" xfId="0" applyNumberFormat="1" applyFont="1" applyAlignment="1" applyProtection="1">
      <alignment horizontal="center"/>
    </xf>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Border="1" applyAlignment="1">
      <alignment horizontal="left" vertical="top" wrapText="1"/>
    </xf>
    <xf numFmtId="0" fontId="15" fillId="0" borderId="0" xfId="0" applyFont="1" applyAlignment="1">
      <alignment horizontal="left" vertical="top" wrapText="1"/>
    </xf>
    <xf numFmtId="0" fontId="16" fillId="0" borderId="21"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21" xfId="0" applyFont="1" applyBorder="1" applyAlignment="1" applyProtection="1">
      <alignment horizontal="center" vertical="center"/>
    </xf>
    <xf numFmtId="0" fontId="16" fillId="0" borderId="23" xfId="0" applyFont="1" applyBorder="1" applyAlignment="1" applyProtection="1">
      <alignment horizontal="center" vertical="center"/>
    </xf>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19" zoomScaleNormal="100" workbookViewId="0">
      <selection activeCell="C13" sqref="C13"/>
    </sheetView>
  </sheetViews>
  <sheetFormatPr defaultRowHeight="15" x14ac:dyDescent="0.25"/>
  <cols>
    <col min="1" max="1" width="3.140625" customWidth="1"/>
    <col min="2" max="2" width="81.28515625" customWidth="1"/>
    <col min="3" max="3" width="27.7109375" customWidth="1"/>
    <col min="4" max="4" width="31.7109375" customWidth="1"/>
  </cols>
  <sheetData>
    <row r="1" spans="1:2" s="6" customFormat="1" x14ac:dyDescent="0.25">
      <c r="A1" s="28" t="s">
        <v>128</v>
      </c>
    </row>
    <row r="2" spans="1:2" s="6" customFormat="1" x14ac:dyDescent="0.25">
      <c r="A2" s="28"/>
    </row>
    <row r="3" spans="1:2" x14ac:dyDescent="0.25">
      <c r="B3" s="6" t="s">
        <v>130</v>
      </c>
    </row>
    <row r="5" spans="1:2" x14ac:dyDescent="0.25">
      <c r="B5" s="1" t="s">
        <v>0</v>
      </c>
    </row>
    <row r="6" spans="1:2" x14ac:dyDescent="0.25">
      <c r="B6" s="2"/>
    </row>
    <row r="7" spans="1:2" ht="51" x14ac:dyDescent="0.25">
      <c r="B7" s="3" t="s">
        <v>1</v>
      </c>
    </row>
    <row r="8" spans="1:2" x14ac:dyDescent="0.25">
      <c r="B8" s="1"/>
    </row>
    <row r="9" spans="1:2" x14ac:dyDescent="0.25">
      <c r="B9" s="1" t="s">
        <v>2</v>
      </c>
    </row>
    <row r="10" spans="1:2" x14ac:dyDescent="0.25">
      <c r="B10" s="1"/>
    </row>
    <row r="11" spans="1:2" x14ac:dyDescent="0.25">
      <c r="B11" s="1" t="s">
        <v>3</v>
      </c>
    </row>
    <row r="12" spans="1:2" x14ac:dyDescent="0.25">
      <c r="B12" s="4"/>
    </row>
    <row r="13" spans="1:2" ht="25.5" x14ac:dyDescent="0.25">
      <c r="A13" s="3" t="s">
        <v>4</v>
      </c>
      <c r="B13" s="3" t="s">
        <v>5</v>
      </c>
    </row>
    <row r="14" spans="1:2" x14ac:dyDescent="0.25">
      <c r="B14" s="3"/>
    </row>
    <row r="15" spans="1:2" ht="38.25" x14ac:dyDescent="0.25">
      <c r="A15" s="3" t="s">
        <v>10</v>
      </c>
      <c r="B15" s="3" t="s">
        <v>114</v>
      </c>
    </row>
    <row r="16" spans="1:2" x14ac:dyDescent="0.25">
      <c r="B16" s="3"/>
    </row>
    <row r="17" spans="1:2" ht="38.25" x14ac:dyDescent="0.25">
      <c r="A17" s="3" t="s">
        <v>11</v>
      </c>
      <c r="B17" s="3" t="s">
        <v>6</v>
      </c>
    </row>
    <row r="18" spans="1:2" x14ac:dyDescent="0.25">
      <c r="B18" s="3"/>
    </row>
    <row r="19" spans="1:2" x14ac:dyDescent="0.25">
      <c r="A19" s="3" t="s">
        <v>12</v>
      </c>
      <c r="B19" s="3" t="s">
        <v>85</v>
      </c>
    </row>
    <row r="20" spans="1:2" x14ac:dyDescent="0.25">
      <c r="B20" s="3"/>
    </row>
    <row r="21" spans="1:2" ht="38.25" x14ac:dyDescent="0.25">
      <c r="A21" s="3" t="s">
        <v>13</v>
      </c>
      <c r="B21" s="3" t="s">
        <v>86</v>
      </c>
    </row>
    <row r="22" spans="1:2" x14ac:dyDescent="0.25">
      <c r="B22" s="3"/>
    </row>
    <row r="23" spans="1:2" ht="25.5" x14ac:dyDescent="0.25">
      <c r="A23" s="3" t="s">
        <v>14</v>
      </c>
      <c r="B23" s="3" t="s">
        <v>7</v>
      </c>
    </row>
    <row r="24" spans="1:2" x14ac:dyDescent="0.25">
      <c r="B24" s="3"/>
    </row>
    <row r="25" spans="1:2" ht="25.5" x14ac:dyDescent="0.25">
      <c r="A25" s="3" t="s">
        <v>15</v>
      </c>
      <c r="B25" s="3" t="s">
        <v>87</v>
      </c>
    </row>
    <row r="27" spans="1:2" x14ac:dyDescent="0.25">
      <c r="A27" s="3" t="s">
        <v>16</v>
      </c>
      <c r="B27" s="3" t="s">
        <v>8</v>
      </c>
    </row>
    <row r="29" spans="1:2" x14ac:dyDescent="0.25">
      <c r="A29" s="3" t="s">
        <v>17</v>
      </c>
      <c r="B29" s="3" t="s">
        <v>9</v>
      </c>
    </row>
    <row r="31" spans="1:2" x14ac:dyDescent="0.25">
      <c r="A31" s="3" t="s">
        <v>18</v>
      </c>
      <c r="B31" s="3" t="s">
        <v>22</v>
      </c>
    </row>
    <row r="32" spans="1:2" x14ac:dyDescent="0.25">
      <c r="B32" s="3"/>
    </row>
    <row r="33" spans="1:2" x14ac:dyDescent="0.25">
      <c r="A33" s="3" t="s">
        <v>19</v>
      </c>
      <c r="B33" s="3" t="s">
        <v>23</v>
      </c>
    </row>
    <row r="35" spans="1:2" x14ac:dyDescent="0.25">
      <c r="A35" s="3" t="s">
        <v>20</v>
      </c>
      <c r="B35" s="3" t="s">
        <v>24</v>
      </c>
    </row>
    <row r="37" spans="1:2" x14ac:dyDescent="0.25">
      <c r="A37" s="3" t="s">
        <v>21</v>
      </c>
      <c r="B37" s="3" t="s">
        <v>25</v>
      </c>
    </row>
    <row r="38" spans="1:2" x14ac:dyDescent="0.25">
      <c r="A38" s="3"/>
      <c r="B38" s="3"/>
    </row>
    <row r="39" spans="1:2" x14ac:dyDescent="0.25">
      <c r="A39" s="3"/>
      <c r="B39" s="5"/>
    </row>
    <row r="40" spans="1:2" x14ac:dyDescent="0.25">
      <c r="B40" t="s">
        <v>31</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B3" sqref="B3"/>
    </sheetView>
  </sheetViews>
  <sheetFormatPr defaultRowHeight="15" x14ac:dyDescent="0.25"/>
  <cols>
    <col min="1" max="1" width="5.28515625" customWidth="1"/>
    <col min="6" max="6" width="11.7109375" bestFit="1" customWidth="1"/>
  </cols>
  <sheetData>
    <row r="1" spans="1:9" x14ac:dyDescent="0.25">
      <c r="A1" s="6" t="s">
        <v>128</v>
      </c>
    </row>
    <row r="2" spans="1:9" x14ac:dyDescent="0.25">
      <c r="A2" s="6"/>
    </row>
    <row r="3" spans="1:9" x14ac:dyDescent="0.25">
      <c r="A3" s="6"/>
      <c r="B3" s="6" t="s">
        <v>129</v>
      </c>
    </row>
    <row r="5" spans="1:9" x14ac:dyDescent="0.25">
      <c r="B5" s="6" t="s">
        <v>94</v>
      </c>
    </row>
    <row r="6" spans="1:9" x14ac:dyDescent="0.25">
      <c r="E6" s="37" t="s">
        <v>50</v>
      </c>
      <c r="F6" s="38" t="s">
        <v>51</v>
      </c>
      <c r="G6" s="38" t="s">
        <v>52</v>
      </c>
      <c r="H6" s="38" t="s">
        <v>53</v>
      </c>
      <c r="I6" s="33"/>
    </row>
    <row r="7" spans="1:9" x14ac:dyDescent="0.25">
      <c r="B7" s="29" t="s">
        <v>34</v>
      </c>
      <c r="C7" s="30"/>
      <c r="E7" s="33"/>
      <c r="F7" s="34"/>
      <c r="G7" s="34"/>
      <c r="H7" s="34"/>
      <c r="I7" s="33"/>
    </row>
    <row r="8" spans="1:9" x14ac:dyDescent="0.25">
      <c r="B8" s="33"/>
      <c r="C8" s="30"/>
      <c r="E8" s="33"/>
      <c r="F8" s="34"/>
      <c r="G8" s="34"/>
      <c r="H8" s="34"/>
      <c r="I8" s="33"/>
    </row>
    <row r="9" spans="1:9" x14ac:dyDescent="0.25">
      <c r="B9" s="29" t="s">
        <v>33</v>
      </c>
      <c r="C9" s="30"/>
      <c r="E9" s="33"/>
      <c r="F9" s="34"/>
      <c r="G9" s="34"/>
      <c r="H9" s="34"/>
      <c r="I9" s="33"/>
    </row>
    <row r="10" spans="1:9" x14ac:dyDescent="0.25">
      <c r="B10" s="29"/>
      <c r="C10" s="30"/>
      <c r="E10" s="33"/>
      <c r="F10" s="34"/>
      <c r="G10" s="34"/>
      <c r="H10" s="34"/>
      <c r="I10" s="33"/>
    </row>
    <row r="11" spans="1:9" x14ac:dyDescent="0.25">
      <c r="B11" s="29" t="s">
        <v>35</v>
      </c>
      <c r="C11" s="30"/>
      <c r="E11" s="33"/>
      <c r="F11" s="34"/>
      <c r="G11" s="34"/>
      <c r="H11" s="34"/>
      <c r="I11" s="33"/>
    </row>
    <row r="12" spans="1:9" x14ac:dyDescent="0.25">
      <c r="B12" s="29"/>
      <c r="C12" s="30"/>
      <c r="E12" s="33"/>
      <c r="F12" s="34"/>
      <c r="G12" s="34"/>
      <c r="H12" s="34"/>
      <c r="I12" s="33"/>
    </row>
    <row r="13" spans="1:9" x14ac:dyDescent="0.25">
      <c r="B13" s="29" t="s">
        <v>36</v>
      </c>
      <c r="C13" s="30"/>
      <c r="E13" s="33"/>
      <c r="F13" s="34"/>
      <c r="G13" s="34"/>
      <c r="H13" s="34"/>
      <c r="I13" s="33"/>
    </row>
    <row r="14" spans="1:9" x14ac:dyDescent="0.25">
      <c r="B14" s="29"/>
      <c r="C14" s="30"/>
      <c r="E14" s="33"/>
      <c r="F14" s="34"/>
      <c r="G14" s="34"/>
      <c r="H14" s="34"/>
      <c r="I14" s="33"/>
    </row>
    <row r="15" spans="1:9" x14ac:dyDescent="0.25">
      <c r="B15" s="29" t="s">
        <v>37</v>
      </c>
      <c r="C15" s="30"/>
      <c r="E15" s="33"/>
      <c r="F15" s="34"/>
      <c r="G15" s="34"/>
      <c r="H15" s="34"/>
      <c r="I15" s="33"/>
    </row>
    <row r="16" spans="1:9" x14ac:dyDescent="0.25">
      <c r="B16" s="29"/>
      <c r="C16" s="30"/>
      <c r="E16" s="33"/>
      <c r="F16" s="34"/>
      <c r="G16" s="34"/>
      <c r="H16" s="34"/>
      <c r="I16" s="33"/>
    </row>
    <row r="17" spans="2:9" x14ac:dyDescent="0.25">
      <c r="B17" s="29" t="s">
        <v>38</v>
      </c>
      <c r="C17" s="30"/>
      <c r="E17" s="33"/>
      <c r="F17" s="34"/>
      <c r="G17" s="34"/>
      <c r="H17" s="34"/>
      <c r="I17" s="33"/>
    </row>
    <row r="18" spans="2:9" x14ac:dyDescent="0.25">
      <c r="B18" s="29"/>
      <c r="C18" s="30"/>
      <c r="E18" s="33"/>
      <c r="F18" s="34"/>
      <c r="G18" s="34"/>
      <c r="H18" s="34"/>
      <c r="I18" s="33"/>
    </row>
    <row r="19" spans="2:9" x14ac:dyDescent="0.25">
      <c r="B19" s="29" t="s">
        <v>49</v>
      </c>
      <c r="C19" s="30"/>
      <c r="E19" s="33"/>
      <c r="F19" s="34"/>
      <c r="G19" s="34"/>
      <c r="H19" s="34"/>
      <c r="I19" s="33"/>
    </row>
    <row r="20" spans="2:9" x14ac:dyDescent="0.25">
      <c r="B20" s="29"/>
      <c r="C20" s="30"/>
      <c r="E20" s="33"/>
      <c r="F20" s="34"/>
      <c r="G20" s="34"/>
      <c r="H20" s="34"/>
      <c r="I20" s="33"/>
    </row>
    <row r="21" spans="2:9" x14ac:dyDescent="0.25">
      <c r="B21" s="29" t="s">
        <v>48</v>
      </c>
      <c r="C21" s="30"/>
      <c r="E21" s="33"/>
      <c r="F21" s="34"/>
      <c r="G21" s="34"/>
      <c r="H21" s="34"/>
      <c r="I21" s="33"/>
    </row>
    <row r="22" spans="2:9" x14ac:dyDescent="0.25">
      <c r="B22" s="29"/>
      <c r="C22" s="30"/>
      <c r="E22" s="33"/>
      <c r="F22" s="34"/>
      <c r="G22" s="34"/>
      <c r="H22" s="34"/>
      <c r="I22" s="33"/>
    </row>
    <row r="23" spans="2:9" x14ac:dyDescent="0.25">
      <c r="B23" s="31" t="s">
        <v>39</v>
      </c>
      <c r="C23" s="30"/>
      <c r="E23" s="33"/>
      <c r="F23" s="34"/>
      <c r="G23" s="34"/>
      <c r="H23" s="34"/>
      <c r="I23" s="33"/>
    </row>
    <row r="24" spans="2:9" x14ac:dyDescent="0.25">
      <c r="B24" s="31"/>
      <c r="C24" s="30"/>
      <c r="E24" s="33"/>
      <c r="F24" s="34"/>
      <c r="G24" s="34"/>
      <c r="H24" s="34"/>
      <c r="I24" s="33"/>
    </row>
    <row r="25" spans="2:9" x14ac:dyDescent="0.25">
      <c r="B25" s="156" t="s">
        <v>40</v>
      </c>
      <c r="C25" s="157"/>
      <c r="D25" s="32"/>
      <c r="E25" s="33"/>
      <c r="F25" s="34"/>
      <c r="G25" s="34"/>
      <c r="H25" s="34"/>
      <c r="I25" s="33"/>
    </row>
    <row r="26" spans="2:9" x14ac:dyDescent="0.25">
      <c r="B26" s="31"/>
      <c r="C26" s="30"/>
      <c r="E26" s="33"/>
      <c r="F26" s="34"/>
      <c r="G26" s="34"/>
      <c r="H26" s="34"/>
      <c r="I26" s="33"/>
    </row>
    <row r="27" spans="2:9" x14ac:dyDescent="0.25">
      <c r="B27" s="31" t="s">
        <v>41</v>
      </c>
      <c r="C27" s="30"/>
      <c r="E27" s="33"/>
      <c r="F27" s="34"/>
      <c r="G27" s="34"/>
      <c r="H27" s="34"/>
      <c r="I27" s="33"/>
    </row>
    <row r="28" spans="2:9" x14ac:dyDescent="0.25">
      <c r="B28" s="31"/>
      <c r="C28" s="30"/>
      <c r="E28" s="33"/>
      <c r="F28" s="34"/>
      <c r="G28" s="34"/>
      <c r="H28" s="34"/>
      <c r="I28" s="33"/>
    </row>
    <row r="29" spans="2:9" x14ac:dyDescent="0.25">
      <c r="B29" s="31" t="s">
        <v>42</v>
      </c>
      <c r="C29" s="30"/>
      <c r="E29" s="33"/>
      <c r="F29" s="34"/>
      <c r="G29" s="34"/>
      <c r="H29" s="34"/>
      <c r="I29" s="33"/>
    </row>
    <row r="30" spans="2:9" x14ac:dyDescent="0.25">
      <c r="B30" s="31"/>
      <c r="C30" s="30"/>
      <c r="E30" s="33"/>
      <c r="F30" s="34"/>
      <c r="G30" s="34"/>
      <c r="H30" s="34"/>
      <c r="I30" s="33"/>
    </row>
    <row r="31" spans="2:9" x14ac:dyDescent="0.25">
      <c r="B31" s="29" t="s">
        <v>43</v>
      </c>
      <c r="C31" s="30"/>
      <c r="E31" s="33"/>
      <c r="F31" s="34"/>
      <c r="G31" s="34"/>
      <c r="H31" s="34"/>
      <c r="I31" s="33"/>
    </row>
    <row r="32" spans="2:9" x14ac:dyDescent="0.25">
      <c r="B32" s="29"/>
      <c r="C32" s="30"/>
      <c r="E32" s="33"/>
      <c r="F32" s="34"/>
      <c r="G32" s="34"/>
      <c r="H32" s="34"/>
      <c r="I32" s="33"/>
    </row>
    <row r="33" spans="2:9" ht="29.45" customHeight="1" x14ac:dyDescent="0.25">
      <c r="B33" s="158" t="s">
        <v>44</v>
      </c>
      <c r="C33" s="159"/>
      <c r="D33" s="159"/>
      <c r="E33" s="33"/>
      <c r="F33" s="34"/>
      <c r="G33" s="34"/>
      <c r="H33" s="34"/>
      <c r="I33" s="33"/>
    </row>
    <row r="34" spans="2:9" x14ac:dyDescent="0.25">
      <c r="B34" s="31"/>
      <c r="C34" s="30"/>
      <c r="E34" s="33"/>
      <c r="F34" s="34"/>
      <c r="G34" s="34"/>
      <c r="H34" s="34"/>
      <c r="I34" s="33"/>
    </row>
    <row r="35" spans="2:9" x14ac:dyDescent="0.25">
      <c r="B35" s="31" t="s">
        <v>45</v>
      </c>
      <c r="C35" s="30"/>
      <c r="E35" s="33"/>
      <c r="F35" s="34"/>
      <c r="G35" s="34"/>
      <c r="H35" s="34"/>
      <c r="I35" s="33"/>
    </row>
    <row r="36" spans="2:9" x14ac:dyDescent="0.25">
      <c r="B36" s="31"/>
      <c r="C36" s="30"/>
      <c r="E36" s="33"/>
      <c r="F36" s="34"/>
      <c r="G36" s="34"/>
      <c r="H36" s="34"/>
      <c r="I36" s="33"/>
    </row>
    <row r="37" spans="2:9" x14ac:dyDescent="0.25">
      <c r="B37" s="31" t="s">
        <v>46</v>
      </c>
      <c r="C37" s="30"/>
      <c r="E37" s="33"/>
      <c r="F37" s="34"/>
      <c r="G37" s="34"/>
      <c r="H37" s="34"/>
      <c r="I37" s="33"/>
    </row>
    <row r="38" spans="2:9" x14ac:dyDescent="0.25">
      <c r="B38" s="31"/>
      <c r="C38" s="30"/>
      <c r="E38" s="33"/>
      <c r="F38" s="34"/>
      <c r="G38" s="34"/>
      <c r="H38" s="34"/>
      <c r="I38" s="33"/>
    </row>
    <row r="39" spans="2:9" x14ac:dyDescent="0.25">
      <c r="B39" s="31" t="s">
        <v>47</v>
      </c>
      <c r="C39" s="30"/>
      <c r="E39" s="33"/>
      <c r="F39" s="34"/>
      <c r="G39" s="34"/>
      <c r="H39" s="34"/>
      <c r="I39" s="33"/>
    </row>
    <row r="40" spans="2:9" x14ac:dyDescent="0.25">
      <c r="B40" s="33"/>
      <c r="E40" s="33"/>
      <c r="F40" s="34"/>
      <c r="G40" s="34"/>
      <c r="H40" s="34"/>
      <c r="I40" s="33"/>
    </row>
    <row r="41" spans="2:9" x14ac:dyDescent="0.25">
      <c r="B41" s="31" t="s">
        <v>92</v>
      </c>
      <c r="C41" s="30"/>
      <c r="E41" s="33"/>
      <c r="F41" s="34"/>
      <c r="G41" s="34"/>
      <c r="H41" s="34"/>
      <c r="I41" s="33"/>
    </row>
    <row r="42" spans="2:9" x14ac:dyDescent="0.25">
      <c r="B42" s="33"/>
      <c r="E42" s="33"/>
      <c r="F42" s="34"/>
      <c r="G42" s="34"/>
      <c r="H42" s="34"/>
      <c r="I42" s="33"/>
    </row>
    <row r="43" spans="2:9" x14ac:dyDescent="0.25">
      <c r="B43" s="33"/>
      <c r="E43" s="33"/>
      <c r="F43" s="34"/>
      <c r="G43" s="34"/>
      <c r="H43" s="34"/>
      <c r="I43" s="33"/>
    </row>
    <row r="44" spans="2:9" x14ac:dyDescent="0.25">
      <c r="B44" s="33"/>
      <c r="E44" s="33"/>
      <c r="F44" s="34"/>
      <c r="G44" s="34"/>
      <c r="H44" s="34"/>
      <c r="I44" s="33"/>
    </row>
    <row r="45" spans="2:9" x14ac:dyDescent="0.25">
      <c r="B45" s="33"/>
      <c r="E45" s="33"/>
      <c r="F45" s="34"/>
      <c r="G45" s="34"/>
      <c r="H45" s="34"/>
      <c r="I45" s="33"/>
    </row>
    <row r="46" spans="2:9" x14ac:dyDescent="0.25">
      <c r="B46" s="33"/>
      <c r="E46" s="33"/>
      <c r="F46" s="34"/>
      <c r="G46" s="34"/>
      <c r="H46" s="34"/>
      <c r="I46" s="33"/>
    </row>
    <row r="47" spans="2:9" ht="15.75" thickBot="1" x14ac:dyDescent="0.3">
      <c r="D47" s="36" t="s">
        <v>54</v>
      </c>
      <c r="E47" s="35">
        <f>SUM(E7:E45)</f>
        <v>0</v>
      </c>
      <c r="F47" s="35">
        <f t="shared" ref="F47:H47" si="0">SUM(F7:F45)</f>
        <v>0</v>
      </c>
      <c r="G47" s="35">
        <f t="shared" si="0"/>
        <v>0</v>
      </c>
      <c r="H47" s="35">
        <f t="shared" si="0"/>
        <v>0</v>
      </c>
      <c r="I47" s="33"/>
    </row>
    <row r="49" spans="2:2" x14ac:dyDescent="0.25">
      <c r="B49" t="s">
        <v>55</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19" zoomScaleNormal="100" workbookViewId="0">
      <selection activeCell="J64" sqref="J64"/>
    </sheetView>
  </sheetViews>
  <sheetFormatPr defaultRowHeight="15" x14ac:dyDescent="0.25"/>
  <cols>
    <col min="1" max="1" width="3.28515625" style="20" customWidth="1"/>
    <col min="2" max="2" width="48.28515625" style="9" customWidth="1"/>
    <col min="3" max="3" width="6.28515625" customWidth="1"/>
    <col min="4" max="4" width="4.7109375" style="5" customWidth="1"/>
    <col min="5" max="5" width="7.7109375" style="5" customWidth="1"/>
    <col min="6" max="6" width="11.28515625" style="14" bestFit="1" customWidth="1"/>
  </cols>
  <sheetData>
    <row r="1" spans="1:6" s="6" customFormat="1" x14ac:dyDescent="0.25">
      <c r="A1" s="25" t="s">
        <v>128</v>
      </c>
      <c r="B1" s="10"/>
      <c r="D1" s="26"/>
      <c r="E1" s="26"/>
      <c r="F1" s="27"/>
    </row>
    <row r="2" spans="1:6" s="6" customFormat="1" x14ac:dyDescent="0.25">
      <c r="A2" s="25"/>
      <c r="B2" s="10"/>
      <c r="D2" s="26"/>
      <c r="E2" s="26"/>
      <c r="F2" s="27"/>
    </row>
    <row r="3" spans="1:6" x14ac:dyDescent="0.25">
      <c r="B3" s="6" t="s">
        <v>127</v>
      </c>
    </row>
    <row r="4" spans="1:6" x14ac:dyDescent="0.25">
      <c r="B4" s="6"/>
    </row>
    <row r="5" spans="1:6" x14ac:dyDescent="0.25">
      <c r="B5" s="6" t="s">
        <v>97</v>
      </c>
    </row>
    <row r="6" spans="1:6" ht="30" x14ac:dyDescent="0.25">
      <c r="B6" s="22" t="s">
        <v>142</v>
      </c>
    </row>
    <row r="7" spans="1:6" ht="19.899999999999999" customHeight="1" x14ac:dyDescent="0.25">
      <c r="B7" s="43" t="s">
        <v>59</v>
      </c>
      <c r="E7" s="5" t="s">
        <v>27</v>
      </c>
      <c r="F7" s="15" t="s">
        <v>53</v>
      </c>
    </row>
    <row r="8" spans="1:6" x14ac:dyDescent="0.25">
      <c r="E8" s="5" t="s">
        <v>28</v>
      </c>
      <c r="F8" s="15" t="s">
        <v>28</v>
      </c>
    </row>
    <row r="9" spans="1:6" ht="7.9" customHeight="1" x14ac:dyDescent="0.25">
      <c r="F9" s="15"/>
    </row>
    <row r="10" spans="1:6" x14ac:dyDescent="0.25">
      <c r="A10" s="20">
        <v>1</v>
      </c>
      <c r="B10" s="9" t="s">
        <v>61</v>
      </c>
      <c r="C10">
        <v>1</v>
      </c>
      <c r="D10" s="5" t="s">
        <v>62</v>
      </c>
      <c r="F10" s="14">
        <f t="shared" ref="F10:F16" si="0">C10*E10</f>
        <v>0</v>
      </c>
    </row>
    <row r="11" spans="1:6" x14ac:dyDescent="0.25">
      <c r="F11" s="14">
        <f t="shared" si="0"/>
        <v>0</v>
      </c>
    </row>
    <row r="12" spans="1:6" x14ac:dyDescent="0.25">
      <c r="A12" s="20">
        <v>2</v>
      </c>
      <c r="B12" s="9" t="s">
        <v>60</v>
      </c>
      <c r="C12">
        <v>1</v>
      </c>
      <c r="D12" s="8" t="s">
        <v>62</v>
      </c>
      <c r="F12" s="14">
        <f t="shared" si="0"/>
        <v>0</v>
      </c>
    </row>
    <row r="13" spans="1:6" x14ac:dyDescent="0.25">
      <c r="D13" s="8"/>
      <c r="F13" s="14">
        <f t="shared" si="0"/>
        <v>0</v>
      </c>
    </row>
    <row r="14" spans="1:6" x14ac:dyDescent="0.25">
      <c r="A14" s="20">
        <v>3</v>
      </c>
      <c r="B14" s="9" t="s">
        <v>123</v>
      </c>
      <c r="C14">
        <v>12</v>
      </c>
      <c r="D14" s="5" t="s">
        <v>65</v>
      </c>
      <c r="F14" s="14">
        <f t="shared" ref="F14" si="1">C14*E14</f>
        <v>0</v>
      </c>
    </row>
    <row r="15" spans="1:6" x14ac:dyDescent="0.25">
      <c r="D15" s="8"/>
      <c r="F15" s="14">
        <f t="shared" si="0"/>
        <v>0</v>
      </c>
    </row>
    <row r="16" spans="1:6" x14ac:dyDescent="0.25">
      <c r="A16" s="20">
        <v>4</v>
      </c>
      <c r="B16" s="9" t="s">
        <v>66</v>
      </c>
      <c r="C16">
        <v>1</v>
      </c>
      <c r="D16" s="8" t="s">
        <v>62</v>
      </c>
      <c r="F16" s="14">
        <f t="shared" si="0"/>
        <v>0</v>
      </c>
    </row>
    <row r="17" spans="1:6" x14ac:dyDescent="0.25">
      <c r="D17" s="8"/>
      <c r="F17" s="14">
        <f t="shared" ref="F17:F90" si="2">C17*E17</f>
        <v>0</v>
      </c>
    </row>
    <row r="18" spans="1:6" x14ac:dyDescent="0.25">
      <c r="A18" s="20">
        <v>5</v>
      </c>
      <c r="B18" s="9" t="s">
        <v>121</v>
      </c>
      <c r="C18" t="s">
        <v>122</v>
      </c>
      <c r="D18" s="8"/>
      <c r="E18" s="52" t="s">
        <v>89</v>
      </c>
      <c r="F18" s="14">
        <v>10000</v>
      </c>
    </row>
    <row r="19" spans="1:6" x14ac:dyDescent="0.25">
      <c r="D19" s="8"/>
      <c r="F19" s="14">
        <f>F17*C19</f>
        <v>0</v>
      </c>
    </row>
    <row r="20" spans="1:6" x14ac:dyDescent="0.25">
      <c r="A20" s="20">
        <v>6</v>
      </c>
      <c r="B20" s="9" t="s">
        <v>67</v>
      </c>
      <c r="C20">
        <v>1</v>
      </c>
      <c r="D20" s="8" t="s">
        <v>62</v>
      </c>
      <c r="F20" s="14">
        <f t="shared" si="2"/>
        <v>0</v>
      </c>
    </row>
    <row r="21" spans="1:6" x14ac:dyDescent="0.25">
      <c r="D21" s="8"/>
      <c r="E21"/>
      <c r="F21" s="14">
        <f t="shared" si="2"/>
        <v>0</v>
      </c>
    </row>
    <row r="22" spans="1:6" ht="30" x14ac:dyDescent="0.25">
      <c r="A22" s="20">
        <v>7</v>
      </c>
      <c r="B22" s="11" t="s">
        <v>63</v>
      </c>
      <c r="C22">
        <v>1</v>
      </c>
      <c r="D22" s="5" t="s">
        <v>62</v>
      </c>
      <c r="F22" s="14">
        <f t="shared" si="2"/>
        <v>0</v>
      </c>
    </row>
    <row r="23" spans="1:6" x14ac:dyDescent="0.25">
      <c r="F23" s="14">
        <f t="shared" si="2"/>
        <v>0</v>
      </c>
    </row>
    <row r="24" spans="1:6" x14ac:dyDescent="0.25">
      <c r="A24" s="20">
        <v>8</v>
      </c>
      <c r="B24" s="9" t="s">
        <v>64</v>
      </c>
      <c r="C24">
        <v>12</v>
      </c>
      <c r="D24" s="5" t="s">
        <v>65</v>
      </c>
      <c r="F24" s="14">
        <f t="shared" si="2"/>
        <v>0</v>
      </c>
    </row>
    <row r="25" spans="1:6" x14ac:dyDescent="0.25">
      <c r="F25" s="14">
        <f t="shared" si="2"/>
        <v>0</v>
      </c>
    </row>
    <row r="26" spans="1:6" ht="30" x14ac:dyDescent="0.25">
      <c r="A26" s="20">
        <v>9</v>
      </c>
      <c r="B26" s="9" t="s">
        <v>103</v>
      </c>
      <c r="C26">
        <v>12</v>
      </c>
      <c r="D26" s="5" t="s">
        <v>65</v>
      </c>
      <c r="F26" s="14">
        <f t="shared" si="2"/>
        <v>0</v>
      </c>
    </row>
    <row r="27" spans="1:6" x14ac:dyDescent="0.25">
      <c r="F27" s="14">
        <f t="shared" si="2"/>
        <v>0</v>
      </c>
    </row>
    <row r="28" spans="1:6" x14ac:dyDescent="0.25">
      <c r="A28" s="20">
        <v>10</v>
      </c>
      <c r="B28" s="21" t="s">
        <v>111</v>
      </c>
      <c r="C28">
        <v>54</v>
      </c>
      <c r="D28" s="5" t="s">
        <v>109</v>
      </c>
      <c r="F28" s="14">
        <f t="shared" si="2"/>
        <v>0</v>
      </c>
    </row>
    <row r="29" spans="1:6" x14ac:dyDescent="0.25">
      <c r="B29" s="21"/>
      <c r="F29" s="14">
        <f t="shared" si="2"/>
        <v>0</v>
      </c>
    </row>
    <row r="30" spans="1:6" x14ac:dyDescent="0.25">
      <c r="A30" s="20">
        <v>11</v>
      </c>
      <c r="B30" s="46" t="s">
        <v>124</v>
      </c>
      <c r="C30">
        <v>71</v>
      </c>
      <c r="D30" s="5" t="s">
        <v>109</v>
      </c>
      <c r="F30" s="14">
        <f t="shared" si="2"/>
        <v>0</v>
      </c>
    </row>
    <row r="31" spans="1:6" x14ac:dyDescent="0.25">
      <c r="F31" s="14">
        <f t="shared" si="2"/>
        <v>0</v>
      </c>
    </row>
    <row r="32" spans="1:6" ht="30" x14ac:dyDescent="0.25">
      <c r="A32" s="20">
        <v>12</v>
      </c>
      <c r="B32" s="9" t="s">
        <v>98</v>
      </c>
      <c r="C32" s="23">
        <v>19</v>
      </c>
      <c r="D32" s="20" t="s">
        <v>30</v>
      </c>
      <c r="F32" s="14">
        <f t="shared" si="2"/>
        <v>0</v>
      </c>
    </row>
    <row r="33" spans="1:6" x14ac:dyDescent="0.25">
      <c r="C33" s="23"/>
      <c r="D33" s="20"/>
    </row>
    <row r="34" spans="1:6" x14ac:dyDescent="0.25">
      <c r="A34" s="20">
        <v>13</v>
      </c>
      <c r="B34" s="21" t="s">
        <v>110</v>
      </c>
      <c r="C34">
        <v>95</v>
      </c>
      <c r="D34" s="5" t="s">
        <v>109</v>
      </c>
      <c r="F34" s="14">
        <f t="shared" ref="F34:F36" si="3">C34*E34</f>
        <v>0</v>
      </c>
    </row>
    <row r="35" spans="1:6" x14ac:dyDescent="0.25">
      <c r="B35" s="21"/>
      <c r="F35" s="14">
        <f t="shared" si="3"/>
        <v>0</v>
      </c>
    </row>
    <row r="36" spans="1:6" x14ac:dyDescent="0.25">
      <c r="A36" s="20">
        <v>14</v>
      </c>
      <c r="B36" s="46" t="s">
        <v>125</v>
      </c>
      <c r="C36">
        <v>140</v>
      </c>
      <c r="D36" s="5" t="s">
        <v>109</v>
      </c>
      <c r="F36" s="14">
        <f t="shared" si="3"/>
        <v>0</v>
      </c>
    </row>
    <row r="37" spans="1:6" x14ac:dyDescent="0.25">
      <c r="C37" s="23"/>
      <c r="D37" s="20"/>
      <c r="F37" s="14">
        <f t="shared" si="2"/>
        <v>0</v>
      </c>
    </row>
    <row r="38" spans="1:6" ht="30" x14ac:dyDescent="0.25">
      <c r="A38" s="20">
        <v>15</v>
      </c>
      <c r="B38" s="9" t="s">
        <v>90</v>
      </c>
      <c r="C38" s="23">
        <v>1</v>
      </c>
      <c r="D38" s="20" t="s">
        <v>62</v>
      </c>
      <c r="F38" s="14">
        <f t="shared" si="2"/>
        <v>0</v>
      </c>
    </row>
    <row r="39" spans="1:6" x14ac:dyDescent="0.25">
      <c r="C39" s="23"/>
      <c r="D39" s="20"/>
      <c r="F39" s="14">
        <f t="shared" si="2"/>
        <v>0</v>
      </c>
    </row>
    <row r="40" spans="1:6" ht="30" x14ac:dyDescent="0.25">
      <c r="A40" s="20">
        <v>16</v>
      </c>
      <c r="B40" s="11" t="s">
        <v>99</v>
      </c>
      <c r="C40">
        <v>12</v>
      </c>
      <c r="D40" s="5" t="s">
        <v>65</v>
      </c>
      <c r="F40" s="14">
        <f t="shared" si="2"/>
        <v>0</v>
      </c>
    </row>
    <row r="41" spans="1:6" x14ac:dyDescent="0.25">
      <c r="F41" s="14">
        <f t="shared" si="2"/>
        <v>0</v>
      </c>
    </row>
    <row r="42" spans="1:6" ht="30" x14ac:dyDescent="0.25">
      <c r="A42" s="20">
        <v>17</v>
      </c>
      <c r="B42" s="9" t="s">
        <v>101</v>
      </c>
      <c r="C42" s="23">
        <v>3.2</v>
      </c>
      <c r="D42" s="20" t="s">
        <v>26</v>
      </c>
      <c r="F42" s="14">
        <f t="shared" ref="F42:F49" si="4">C40*E42</f>
        <v>0</v>
      </c>
    </row>
    <row r="43" spans="1:6" x14ac:dyDescent="0.25">
      <c r="F43" s="14">
        <f t="shared" si="4"/>
        <v>0</v>
      </c>
    </row>
    <row r="44" spans="1:6" x14ac:dyDescent="0.25">
      <c r="A44" s="20">
        <v>18</v>
      </c>
      <c r="B44" s="21" t="s">
        <v>68</v>
      </c>
      <c r="C44">
        <v>0.32</v>
      </c>
      <c r="D44" s="5" t="s">
        <v>26</v>
      </c>
      <c r="F44" s="14">
        <f t="shared" si="4"/>
        <v>0</v>
      </c>
    </row>
    <row r="45" spans="1:6" x14ac:dyDescent="0.25">
      <c r="F45" s="14">
        <f t="shared" si="4"/>
        <v>0</v>
      </c>
    </row>
    <row r="46" spans="1:6" x14ac:dyDescent="0.25">
      <c r="A46" s="20">
        <v>19</v>
      </c>
      <c r="B46" s="9" t="s">
        <v>100</v>
      </c>
      <c r="C46">
        <v>2.2400000000000002</v>
      </c>
      <c r="D46" s="5" t="s">
        <v>26</v>
      </c>
      <c r="F46" s="14">
        <f t="shared" si="4"/>
        <v>0</v>
      </c>
    </row>
    <row r="47" spans="1:6" x14ac:dyDescent="0.25">
      <c r="F47" s="14">
        <f t="shared" si="4"/>
        <v>0</v>
      </c>
    </row>
    <row r="48" spans="1:6" x14ac:dyDescent="0.25">
      <c r="A48" s="20">
        <v>20</v>
      </c>
      <c r="B48" s="21" t="s">
        <v>68</v>
      </c>
      <c r="C48">
        <v>0.22</v>
      </c>
      <c r="D48" s="5" t="s">
        <v>26</v>
      </c>
      <c r="F48" s="14">
        <f t="shared" si="4"/>
        <v>0</v>
      </c>
    </row>
    <row r="49" spans="1:6" x14ac:dyDescent="0.25">
      <c r="F49" s="14">
        <f t="shared" si="4"/>
        <v>0</v>
      </c>
    </row>
    <row r="50" spans="1:6" x14ac:dyDescent="0.25">
      <c r="B50" s="9" t="s">
        <v>72</v>
      </c>
    </row>
    <row r="52" spans="1:6" ht="30" x14ac:dyDescent="0.25">
      <c r="A52" s="20">
        <v>21</v>
      </c>
      <c r="B52" s="9" t="s">
        <v>102</v>
      </c>
      <c r="C52">
        <v>1.1499999999999999</v>
      </c>
      <c r="D52" s="5" t="s">
        <v>26</v>
      </c>
      <c r="F52" s="14">
        <f t="shared" si="2"/>
        <v>0</v>
      </c>
    </row>
    <row r="53" spans="1:6" x14ac:dyDescent="0.25">
      <c r="F53" s="14">
        <f t="shared" si="2"/>
        <v>0</v>
      </c>
    </row>
    <row r="54" spans="1:6" x14ac:dyDescent="0.25">
      <c r="A54" s="20">
        <v>22</v>
      </c>
      <c r="B54" s="21" t="s">
        <v>68</v>
      </c>
      <c r="C54">
        <v>0.12</v>
      </c>
      <c r="D54" s="5" t="s">
        <v>26</v>
      </c>
      <c r="F54" s="14">
        <f t="shared" si="2"/>
        <v>0</v>
      </c>
    </row>
    <row r="55" spans="1:6" x14ac:dyDescent="0.25">
      <c r="F55" s="14">
        <f t="shared" si="2"/>
        <v>0</v>
      </c>
    </row>
    <row r="56" spans="1:6" ht="45" x14ac:dyDescent="0.25">
      <c r="A56" s="20">
        <v>23</v>
      </c>
      <c r="B56" s="9" t="s">
        <v>104</v>
      </c>
      <c r="C56" s="23">
        <v>96</v>
      </c>
      <c r="D56" s="20" t="s">
        <v>105</v>
      </c>
      <c r="E56" s="20"/>
      <c r="F56" s="51">
        <f t="shared" si="2"/>
        <v>0</v>
      </c>
    </row>
    <row r="57" spans="1:6" x14ac:dyDescent="0.25">
      <c r="F57" s="14">
        <f t="shared" si="2"/>
        <v>0</v>
      </c>
    </row>
    <row r="58" spans="1:6" ht="45" x14ac:dyDescent="0.25">
      <c r="A58" s="20">
        <v>24</v>
      </c>
      <c r="B58" s="9" t="s">
        <v>120</v>
      </c>
      <c r="C58" s="23">
        <v>12</v>
      </c>
      <c r="D58" s="20" t="s">
        <v>105</v>
      </c>
      <c r="E58" s="20"/>
      <c r="F58" s="51">
        <f t="shared" si="2"/>
        <v>0</v>
      </c>
    </row>
    <row r="59" spans="1:6" x14ac:dyDescent="0.25">
      <c r="A59" s="5"/>
      <c r="F59" s="14">
        <f t="shared" si="2"/>
        <v>0</v>
      </c>
    </row>
    <row r="60" spans="1:6" x14ac:dyDescent="0.25">
      <c r="A60" s="20">
        <v>25</v>
      </c>
      <c r="B60" s="9" t="s">
        <v>69</v>
      </c>
      <c r="C60">
        <v>96</v>
      </c>
      <c r="D60" s="5" t="s">
        <v>65</v>
      </c>
      <c r="F60" s="14">
        <f t="shared" si="2"/>
        <v>0</v>
      </c>
    </row>
    <row r="61" spans="1:6" x14ac:dyDescent="0.25">
      <c r="F61" s="14">
        <f t="shared" si="2"/>
        <v>0</v>
      </c>
    </row>
    <row r="62" spans="1:6" x14ac:dyDescent="0.25">
      <c r="A62" s="20">
        <v>26</v>
      </c>
      <c r="B62" s="9" t="s">
        <v>108</v>
      </c>
      <c r="C62">
        <v>48</v>
      </c>
      <c r="D62" s="5" t="s">
        <v>105</v>
      </c>
      <c r="F62" s="14">
        <f t="shared" si="2"/>
        <v>0</v>
      </c>
    </row>
    <row r="63" spans="1:6" x14ac:dyDescent="0.25">
      <c r="F63" s="14">
        <f t="shared" si="2"/>
        <v>0</v>
      </c>
    </row>
    <row r="64" spans="1:6" x14ac:dyDescent="0.25">
      <c r="A64" s="20">
        <v>27</v>
      </c>
      <c r="B64" s="11" t="s">
        <v>70</v>
      </c>
      <c r="C64">
        <v>154</v>
      </c>
      <c r="D64" s="5" t="s">
        <v>29</v>
      </c>
      <c r="F64" s="14">
        <f t="shared" si="2"/>
        <v>0</v>
      </c>
    </row>
    <row r="65" spans="1:6" x14ac:dyDescent="0.25">
      <c r="B65" s="11"/>
      <c r="F65" s="14">
        <f t="shared" si="2"/>
        <v>0</v>
      </c>
    </row>
    <row r="66" spans="1:6" x14ac:dyDescent="0.25">
      <c r="A66" s="20">
        <v>28</v>
      </c>
      <c r="B66" s="11" t="s">
        <v>106</v>
      </c>
      <c r="C66">
        <v>1</v>
      </c>
      <c r="D66" s="5" t="s">
        <v>62</v>
      </c>
      <c r="F66" s="14">
        <f t="shared" si="2"/>
        <v>0</v>
      </c>
    </row>
    <row r="67" spans="1:6" x14ac:dyDescent="0.25">
      <c r="F67" s="14">
        <f t="shared" si="2"/>
        <v>0</v>
      </c>
    </row>
    <row r="68" spans="1:6" ht="45" x14ac:dyDescent="0.25">
      <c r="A68" s="20">
        <v>29</v>
      </c>
      <c r="B68" s="11" t="s">
        <v>145</v>
      </c>
      <c r="C68">
        <v>6</v>
      </c>
      <c r="D68" s="5" t="s">
        <v>65</v>
      </c>
      <c r="F68" s="14">
        <f t="shared" si="2"/>
        <v>0</v>
      </c>
    </row>
    <row r="69" spans="1:6" x14ac:dyDescent="0.25">
      <c r="F69" s="14">
        <f t="shared" si="2"/>
        <v>0</v>
      </c>
    </row>
    <row r="70" spans="1:6" ht="30" x14ac:dyDescent="0.25">
      <c r="A70" s="20">
        <v>30</v>
      </c>
      <c r="B70" s="9" t="s">
        <v>91</v>
      </c>
      <c r="C70" s="44">
        <v>6</v>
      </c>
      <c r="D70" s="5" t="s">
        <v>65</v>
      </c>
      <c r="F70" s="14">
        <f t="shared" si="2"/>
        <v>0</v>
      </c>
    </row>
    <row r="71" spans="1:6" x14ac:dyDescent="0.25">
      <c r="B71" s="11"/>
      <c r="F71" s="14">
        <f t="shared" si="2"/>
        <v>0</v>
      </c>
    </row>
    <row r="72" spans="1:6" s="20" customFormat="1" ht="27.6" customHeight="1" x14ac:dyDescent="0.25">
      <c r="A72" s="20">
        <v>31</v>
      </c>
      <c r="B72" s="54" t="s">
        <v>115</v>
      </c>
      <c r="C72" s="55">
        <v>1</v>
      </c>
      <c r="D72" s="20" t="s">
        <v>62</v>
      </c>
      <c r="F72" s="53">
        <f t="shared" si="2"/>
        <v>0</v>
      </c>
    </row>
    <row r="74" spans="1:6" x14ac:dyDescent="0.25">
      <c r="A74" s="20">
        <v>32</v>
      </c>
      <c r="B74" s="9" t="s">
        <v>71</v>
      </c>
      <c r="C74" s="56">
        <v>1</v>
      </c>
      <c r="D74" s="5" t="s">
        <v>62</v>
      </c>
      <c r="F74" s="14">
        <f t="shared" si="2"/>
        <v>0</v>
      </c>
    </row>
    <row r="76" spans="1:6" ht="30" x14ac:dyDescent="0.25">
      <c r="A76" s="20">
        <v>33</v>
      </c>
      <c r="B76" s="18" t="s">
        <v>107</v>
      </c>
    </row>
    <row r="90" spans="2:6" x14ac:dyDescent="0.25">
      <c r="F90" s="14">
        <f t="shared" si="2"/>
        <v>0</v>
      </c>
    </row>
    <row r="92" spans="2:6" ht="15.75" thickBot="1" x14ac:dyDescent="0.3">
      <c r="B92" s="12"/>
      <c r="C92" s="47" t="s">
        <v>74</v>
      </c>
      <c r="D92" s="8"/>
      <c r="E92" s="8"/>
      <c r="F92" s="16">
        <f>SUM(F17:F91)</f>
        <v>10000</v>
      </c>
    </row>
    <row r="93" spans="2:6" x14ac:dyDescent="0.25">
      <c r="B93" s="19"/>
      <c r="C93" s="7"/>
      <c r="D93" s="8"/>
      <c r="E93" s="8"/>
    </row>
    <row r="94" spans="2:6" x14ac:dyDescent="0.25">
      <c r="B94" s="45" t="s">
        <v>73</v>
      </c>
      <c r="C94" s="7"/>
      <c r="D94" s="8"/>
      <c r="E94" s="8"/>
    </row>
    <row r="95" spans="2:6" x14ac:dyDescent="0.25">
      <c r="B95" s="13"/>
      <c r="C95" s="7"/>
      <c r="D95" s="8"/>
      <c r="E95" s="8"/>
    </row>
    <row r="96" spans="2:6" x14ac:dyDescent="0.25">
      <c r="B96" s="13"/>
      <c r="C96" s="7"/>
      <c r="D96" s="8"/>
      <c r="E96" s="8"/>
    </row>
  </sheetData>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67" zoomScaleNormal="100" workbookViewId="0">
      <selection activeCell="K59" sqref="K59"/>
    </sheetView>
  </sheetViews>
  <sheetFormatPr defaultRowHeight="15" x14ac:dyDescent="0.25"/>
  <cols>
    <col min="1" max="1" width="4.7109375" customWidth="1"/>
    <col min="2" max="2" width="46.7109375" customWidth="1"/>
    <col min="3" max="3" width="5.7109375" customWidth="1"/>
    <col min="4" max="4" width="5.5703125" customWidth="1"/>
    <col min="6" max="6" width="8.85546875" style="14"/>
  </cols>
  <sheetData>
    <row r="1" spans="1:6" x14ac:dyDescent="0.25">
      <c r="A1" s="25" t="s">
        <v>128</v>
      </c>
      <c r="B1" s="10"/>
    </row>
    <row r="2" spans="1:6" x14ac:dyDescent="0.25">
      <c r="A2" s="25"/>
      <c r="B2" s="10"/>
    </row>
    <row r="3" spans="1:6" x14ac:dyDescent="0.25">
      <c r="A3" s="20"/>
      <c r="B3" s="6" t="s">
        <v>129</v>
      </c>
    </row>
    <row r="4" spans="1:6" x14ac:dyDescent="0.25">
      <c r="A4" s="20"/>
      <c r="B4" s="6"/>
    </row>
    <row r="5" spans="1:6" x14ac:dyDescent="0.25">
      <c r="A5" s="20"/>
      <c r="B5" s="49" t="s">
        <v>80</v>
      </c>
    </row>
    <row r="6" spans="1:6" x14ac:dyDescent="0.25">
      <c r="E6" s="50" t="s">
        <v>27</v>
      </c>
      <c r="F6" s="15" t="s">
        <v>28</v>
      </c>
    </row>
    <row r="7" spans="1:6" ht="30" x14ac:dyDescent="0.25">
      <c r="A7" s="20">
        <v>1</v>
      </c>
      <c r="B7" s="18" t="s">
        <v>76</v>
      </c>
      <c r="C7">
        <v>5</v>
      </c>
      <c r="D7" t="s">
        <v>79</v>
      </c>
      <c r="F7" s="14">
        <f>C7*E7</f>
        <v>0</v>
      </c>
    </row>
    <row r="8" spans="1:6" x14ac:dyDescent="0.25">
      <c r="A8" s="20"/>
      <c r="B8" s="9"/>
    </row>
    <row r="9" spans="1:6" ht="30" x14ac:dyDescent="0.25">
      <c r="A9" s="20">
        <v>2</v>
      </c>
      <c r="B9" s="18" t="s">
        <v>77</v>
      </c>
      <c r="C9">
        <v>5</v>
      </c>
      <c r="D9" t="s">
        <v>79</v>
      </c>
      <c r="F9" s="14">
        <f t="shared" ref="F9:F69" si="0">C9*E9</f>
        <v>0</v>
      </c>
    </row>
    <row r="10" spans="1:6" x14ac:dyDescent="0.25">
      <c r="A10" s="20"/>
      <c r="B10" s="9"/>
    </row>
    <row r="11" spans="1:6" ht="30" x14ac:dyDescent="0.25">
      <c r="A11" s="20">
        <v>3</v>
      </c>
      <c r="B11" s="18" t="s">
        <v>78</v>
      </c>
      <c r="C11">
        <v>5</v>
      </c>
      <c r="D11" t="s">
        <v>79</v>
      </c>
      <c r="F11" s="14">
        <f t="shared" si="0"/>
        <v>0</v>
      </c>
    </row>
    <row r="12" spans="1:6" x14ac:dyDescent="0.25">
      <c r="A12" s="20"/>
      <c r="B12" s="9"/>
    </row>
    <row r="13" spans="1:6" ht="45" x14ac:dyDescent="0.25">
      <c r="A13" s="20">
        <v>4</v>
      </c>
      <c r="B13" s="18" t="s">
        <v>82</v>
      </c>
      <c r="C13">
        <v>10</v>
      </c>
      <c r="D13" t="s">
        <v>29</v>
      </c>
      <c r="F13" s="14">
        <f t="shared" si="0"/>
        <v>0</v>
      </c>
    </row>
    <row r="14" spans="1:6" x14ac:dyDescent="0.25">
      <c r="A14" s="20"/>
      <c r="B14" s="9"/>
    </row>
    <row r="15" spans="1:6" ht="27.6" customHeight="1" x14ac:dyDescent="0.25">
      <c r="A15" s="20">
        <v>5</v>
      </c>
      <c r="B15" s="18" t="s">
        <v>81</v>
      </c>
      <c r="C15">
        <v>10</v>
      </c>
      <c r="D15" t="s">
        <v>29</v>
      </c>
      <c r="F15" s="14">
        <f t="shared" si="0"/>
        <v>0</v>
      </c>
    </row>
    <row r="16" spans="1:6" x14ac:dyDescent="0.25">
      <c r="A16" s="20"/>
      <c r="B16" s="18"/>
    </row>
    <row r="17" spans="1:6" ht="30" x14ac:dyDescent="0.25">
      <c r="A17" s="20">
        <v>6</v>
      </c>
      <c r="B17" s="11" t="s">
        <v>126</v>
      </c>
      <c r="C17">
        <v>1</v>
      </c>
      <c r="D17" t="s">
        <v>62</v>
      </c>
      <c r="F17" s="14">
        <f t="shared" si="0"/>
        <v>0</v>
      </c>
    </row>
    <row r="18" spans="1:6" x14ac:dyDescent="0.25">
      <c r="A18" s="20"/>
      <c r="B18" s="9"/>
    </row>
    <row r="19" spans="1:6" ht="45" x14ac:dyDescent="0.25">
      <c r="A19" s="20">
        <v>7</v>
      </c>
      <c r="B19" s="13" t="s">
        <v>143</v>
      </c>
      <c r="C19">
        <v>140</v>
      </c>
      <c r="D19" t="s">
        <v>109</v>
      </c>
      <c r="F19" s="14">
        <f t="shared" si="0"/>
        <v>0</v>
      </c>
    </row>
    <row r="20" spans="1:6" x14ac:dyDescent="0.25">
      <c r="A20" s="20"/>
      <c r="B20" s="9"/>
    </row>
    <row r="21" spans="1:6" ht="60" x14ac:dyDescent="0.25">
      <c r="A21" s="20">
        <v>8</v>
      </c>
      <c r="B21" s="9" t="s">
        <v>131</v>
      </c>
      <c r="C21">
        <v>75</v>
      </c>
      <c r="D21" t="s">
        <v>109</v>
      </c>
      <c r="F21" s="14">
        <f t="shared" si="0"/>
        <v>0</v>
      </c>
    </row>
    <row r="22" spans="1:6" x14ac:dyDescent="0.25">
      <c r="A22" s="20"/>
      <c r="B22" s="9"/>
    </row>
    <row r="23" spans="1:6" ht="30" x14ac:dyDescent="0.25">
      <c r="A23" s="20">
        <v>9</v>
      </c>
      <c r="B23" s="9" t="s">
        <v>132</v>
      </c>
      <c r="C23">
        <v>70</v>
      </c>
      <c r="D23" t="s">
        <v>109</v>
      </c>
      <c r="F23" s="14">
        <f t="shared" si="0"/>
        <v>0</v>
      </c>
    </row>
    <row r="24" spans="1:6" x14ac:dyDescent="0.25">
      <c r="A24" s="20"/>
      <c r="B24" s="9"/>
    </row>
    <row r="25" spans="1:6" x14ac:dyDescent="0.25">
      <c r="A25" s="20">
        <v>10</v>
      </c>
      <c r="B25" s="5" t="s">
        <v>68</v>
      </c>
      <c r="C25">
        <v>7</v>
      </c>
      <c r="D25" t="s">
        <v>109</v>
      </c>
      <c r="E25" s="23"/>
      <c r="F25" s="51">
        <f>C59*E25</f>
        <v>0</v>
      </c>
    </row>
    <row r="26" spans="1:6" x14ac:dyDescent="0.25">
      <c r="A26" s="20"/>
      <c r="B26" s="9"/>
    </row>
    <row r="27" spans="1:6" ht="30" x14ac:dyDescent="0.25">
      <c r="A27" s="20">
        <v>11</v>
      </c>
      <c r="B27" s="9" t="s">
        <v>133</v>
      </c>
      <c r="C27">
        <v>250</v>
      </c>
      <c r="D27" t="s">
        <v>109</v>
      </c>
      <c r="F27" s="14">
        <f t="shared" si="0"/>
        <v>0</v>
      </c>
    </row>
    <row r="28" spans="1:6" x14ac:dyDescent="0.25">
      <c r="A28" s="20"/>
      <c r="B28" s="9"/>
    </row>
    <row r="29" spans="1:6" x14ac:dyDescent="0.25">
      <c r="A29" s="20">
        <v>12</v>
      </c>
      <c r="B29" s="5" t="s">
        <v>68</v>
      </c>
      <c r="C29">
        <v>25</v>
      </c>
      <c r="D29" t="s">
        <v>109</v>
      </c>
      <c r="F29" s="14">
        <f t="shared" si="0"/>
        <v>0</v>
      </c>
    </row>
    <row r="30" spans="1:6" x14ac:dyDescent="0.25">
      <c r="A30" s="20"/>
      <c r="B30" s="5"/>
    </row>
    <row r="31" spans="1:6" ht="30" x14ac:dyDescent="0.25">
      <c r="A31" s="20">
        <v>13</v>
      </c>
      <c r="B31" s="46" t="s">
        <v>134</v>
      </c>
      <c r="C31">
        <v>1</v>
      </c>
      <c r="D31" t="s">
        <v>26</v>
      </c>
      <c r="F31" s="14">
        <f t="shared" si="0"/>
        <v>0</v>
      </c>
    </row>
    <row r="32" spans="1:6" x14ac:dyDescent="0.25">
      <c r="A32" s="20"/>
      <c r="B32" s="5"/>
    </row>
    <row r="33" spans="1:6" x14ac:dyDescent="0.25">
      <c r="A33" s="20">
        <v>14</v>
      </c>
      <c r="B33" s="5" t="s">
        <v>68</v>
      </c>
      <c r="C33">
        <v>0.1</v>
      </c>
      <c r="D33" t="s">
        <v>26</v>
      </c>
      <c r="F33" s="14">
        <f t="shared" si="0"/>
        <v>0</v>
      </c>
    </row>
    <row r="34" spans="1:6" x14ac:dyDescent="0.25">
      <c r="A34" s="20"/>
      <c r="B34" s="5"/>
    </row>
    <row r="35" spans="1:6" x14ac:dyDescent="0.25">
      <c r="A35" s="20">
        <v>15</v>
      </c>
      <c r="B35" s="52" t="s">
        <v>135</v>
      </c>
      <c r="C35">
        <v>0.06</v>
      </c>
      <c r="D35" t="s">
        <v>26</v>
      </c>
      <c r="F35" s="14">
        <f t="shared" si="0"/>
        <v>0</v>
      </c>
    </row>
    <row r="36" spans="1:6" x14ac:dyDescent="0.25">
      <c r="A36" s="20"/>
      <c r="B36" s="52"/>
    </row>
    <row r="37" spans="1:6" x14ac:dyDescent="0.25">
      <c r="A37" s="20">
        <v>16</v>
      </c>
      <c r="B37" s="52" t="s">
        <v>136</v>
      </c>
      <c r="C37">
        <v>2</v>
      </c>
      <c r="D37" t="s">
        <v>26</v>
      </c>
      <c r="F37" s="14">
        <f t="shared" si="0"/>
        <v>0</v>
      </c>
    </row>
    <row r="38" spans="1:6" x14ac:dyDescent="0.25">
      <c r="B38" s="52"/>
    </row>
    <row r="39" spans="1:6" x14ac:dyDescent="0.25">
      <c r="A39" s="20">
        <v>17</v>
      </c>
      <c r="B39" s="5" t="s">
        <v>68</v>
      </c>
      <c r="C39">
        <v>0.2</v>
      </c>
      <c r="D39" t="s">
        <v>26</v>
      </c>
      <c r="F39" s="14">
        <f t="shared" si="0"/>
        <v>0</v>
      </c>
    </row>
    <row r="40" spans="1:6" x14ac:dyDescent="0.25">
      <c r="A40" s="20"/>
      <c r="B40" s="52" t="s">
        <v>119</v>
      </c>
    </row>
    <row r="41" spans="1:6" x14ac:dyDescent="0.25">
      <c r="A41" s="20">
        <v>18</v>
      </c>
      <c r="B41" s="52" t="s">
        <v>137</v>
      </c>
      <c r="C41">
        <v>33</v>
      </c>
      <c r="D41" t="s">
        <v>109</v>
      </c>
      <c r="F41" s="14">
        <f t="shared" si="0"/>
        <v>0</v>
      </c>
    </row>
    <row r="42" spans="1:6" x14ac:dyDescent="0.25">
      <c r="A42" s="20"/>
      <c r="B42" s="52"/>
    </row>
    <row r="43" spans="1:6" x14ac:dyDescent="0.25">
      <c r="A43" s="20">
        <v>19</v>
      </c>
      <c r="B43" s="52" t="s">
        <v>138</v>
      </c>
      <c r="C43">
        <v>1</v>
      </c>
      <c r="D43" t="s">
        <v>26</v>
      </c>
      <c r="F43" s="14">
        <f t="shared" si="0"/>
        <v>0</v>
      </c>
    </row>
    <row r="44" spans="1:6" x14ac:dyDescent="0.25">
      <c r="A44" s="20"/>
      <c r="B44" s="52"/>
    </row>
    <row r="45" spans="1:6" x14ac:dyDescent="0.25">
      <c r="A45" s="20">
        <v>20</v>
      </c>
      <c r="B45" s="5" t="s">
        <v>68</v>
      </c>
      <c r="C45">
        <v>0.1</v>
      </c>
      <c r="D45" t="s">
        <v>26</v>
      </c>
      <c r="F45" s="14">
        <f t="shared" si="0"/>
        <v>0</v>
      </c>
    </row>
    <row r="46" spans="1:6" x14ac:dyDescent="0.25">
      <c r="A46" s="20"/>
    </row>
    <row r="47" spans="1:6" s="22" customFormat="1" ht="30" x14ac:dyDescent="0.25">
      <c r="A47" s="57">
        <v>21</v>
      </c>
      <c r="B47" s="54" t="s">
        <v>139</v>
      </c>
      <c r="C47" s="22">
        <v>0.65</v>
      </c>
      <c r="D47" s="22" t="s">
        <v>26</v>
      </c>
      <c r="F47" s="58">
        <f t="shared" si="0"/>
        <v>0</v>
      </c>
    </row>
    <row r="48" spans="1:6" x14ac:dyDescent="0.25">
      <c r="A48" s="20"/>
      <c r="B48" s="5"/>
    </row>
    <row r="49" spans="1:6" x14ac:dyDescent="0.25">
      <c r="A49" s="20">
        <v>22</v>
      </c>
      <c r="B49" s="5" t="s">
        <v>68</v>
      </c>
      <c r="C49">
        <v>7.0000000000000007E-2</v>
      </c>
      <c r="D49" t="s">
        <v>26</v>
      </c>
      <c r="F49" s="14">
        <f t="shared" si="0"/>
        <v>0</v>
      </c>
    </row>
    <row r="50" spans="1:6" x14ac:dyDescent="0.25">
      <c r="A50" s="20"/>
      <c r="B50" s="5"/>
    </row>
    <row r="51" spans="1:6" x14ac:dyDescent="0.25">
      <c r="A51" s="20">
        <v>23</v>
      </c>
      <c r="B51" s="52" t="s">
        <v>140</v>
      </c>
      <c r="C51">
        <v>0.05</v>
      </c>
      <c r="D51" t="s">
        <v>26</v>
      </c>
      <c r="F51" s="14">
        <f t="shared" ref="F51" si="1">C51*E51</f>
        <v>0</v>
      </c>
    </row>
    <row r="52" spans="1:6" x14ac:dyDescent="0.25">
      <c r="A52" s="5"/>
      <c r="B52" s="5"/>
    </row>
    <row r="53" spans="1:6" ht="45" customHeight="1" x14ac:dyDescent="0.25">
      <c r="A53" s="20">
        <v>24</v>
      </c>
      <c r="B53" s="46" t="s">
        <v>141</v>
      </c>
      <c r="C53">
        <v>6</v>
      </c>
      <c r="D53" t="s">
        <v>112</v>
      </c>
      <c r="F53" s="14">
        <f t="shared" si="0"/>
        <v>0</v>
      </c>
    </row>
    <row r="54" spans="1:6" ht="12.6" customHeight="1" x14ac:dyDescent="0.25">
      <c r="A54" s="20"/>
      <c r="B54" s="9"/>
    </row>
    <row r="55" spans="1:6" ht="100.15" customHeight="1" x14ac:dyDescent="0.25">
      <c r="A55" s="20">
        <v>25</v>
      </c>
      <c r="B55" s="13" t="s">
        <v>144</v>
      </c>
      <c r="C55">
        <v>3</v>
      </c>
      <c r="D55" t="s">
        <v>112</v>
      </c>
      <c r="F55" s="14">
        <f t="shared" si="0"/>
        <v>0</v>
      </c>
    </row>
    <row r="56" spans="1:6" ht="12.6" customHeight="1" x14ac:dyDescent="0.25">
      <c r="A56" s="5"/>
      <c r="B56" s="9"/>
    </row>
    <row r="57" spans="1:6" ht="60" x14ac:dyDescent="0.25">
      <c r="A57" s="5">
        <v>26</v>
      </c>
      <c r="B57" s="11" t="s">
        <v>146</v>
      </c>
      <c r="C57">
        <v>1</v>
      </c>
      <c r="D57" t="s">
        <v>105</v>
      </c>
      <c r="F57" s="14">
        <f t="shared" si="0"/>
        <v>0</v>
      </c>
    </row>
    <row r="58" spans="1:6" x14ac:dyDescent="0.25">
      <c r="A58" s="5"/>
      <c r="B58" s="9"/>
    </row>
    <row r="59" spans="1:6" ht="60" x14ac:dyDescent="0.25">
      <c r="A59" s="5">
        <v>27</v>
      </c>
      <c r="B59" s="11" t="s">
        <v>147</v>
      </c>
      <c r="C59" s="23">
        <v>2</v>
      </c>
      <c r="D59" s="23" t="s">
        <v>105</v>
      </c>
      <c r="F59" s="14">
        <f t="shared" si="0"/>
        <v>0</v>
      </c>
    </row>
    <row r="60" spans="1:6" x14ac:dyDescent="0.25">
      <c r="A60" s="5"/>
      <c r="B60" s="9"/>
    </row>
    <row r="61" spans="1:6" ht="30" x14ac:dyDescent="0.25">
      <c r="A61" s="5">
        <v>28</v>
      </c>
      <c r="B61" s="9" t="s">
        <v>148</v>
      </c>
      <c r="C61">
        <v>1</v>
      </c>
      <c r="D61" t="s">
        <v>105</v>
      </c>
      <c r="F61" s="14">
        <f t="shared" si="0"/>
        <v>0</v>
      </c>
    </row>
    <row r="62" spans="1:6" x14ac:dyDescent="0.25">
      <c r="B62" s="9"/>
    </row>
    <row r="63" spans="1:6" ht="30" x14ac:dyDescent="0.25">
      <c r="A63" s="20">
        <v>29</v>
      </c>
      <c r="B63" s="9" t="s">
        <v>149</v>
      </c>
      <c r="C63">
        <v>1</v>
      </c>
      <c r="D63" t="s">
        <v>105</v>
      </c>
      <c r="F63" s="14">
        <f t="shared" si="0"/>
        <v>0</v>
      </c>
    </row>
    <row r="64" spans="1:6" x14ac:dyDescent="0.25">
      <c r="A64" s="5"/>
      <c r="B64" s="9"/>
    </row>
    <row r="65" spans="1:6" ht="150" x14ac:dyDescent="0.25">
      <c r="A65" s="20">
        <v>30</v>
      </c>
      <c r="B65" s="9" t="s">
        <v>118</v>
      </c>
      <c r="C65">
        <v>4</v>
      </c>
      <c r="D65" t="s">
        <v>105</v>
      </c>
      <c r="F65" s="14">
        <f t="shared" si="0"/>
        <v>0</v>
      </c>
    </row>
    <row r="66" spans="1:6" x14ac:dyDescent="0.25">
      <c r="A66" s="20"/>
      <c r="B66" s="9"/>
    </row>
    <row r="67" spans="1:6" x14ac:dyDescent="0.25">
      <c r="A67" s="20">
        <v>31</v>
      </c>
      <c r="B67" s="5" t="s">
        <v>116</v>
      </c>
      <c r="C67">
        <v>2</v>
      </c>
      <c r="D67" t="s">
        <v>105</v>
      </c>
      <c r="F67" s="14">
        <f t="shared" si="0"/>
        <v>0</v>
      </c>
    </row>
    <row r="69" spans="1:6" ht="45" x14ac:dyDescent="0.25">
      <c r="A69" s="23">
        <v>32</v>
      </c>
      <c r="B69" s="9" t="s">
        <v>117</v>
      </c>
      <c r="C69">
        <v>4</v>
      </c>
      <c r="D69" t="s">
        <v>105</v>
      </c>
      <c r="F69" s="14">
        <f t="shared" si="0"/>
        <v>0</v>
      </c>
    </row>
    <row r="70" spans="1:6" x14ac:dyDescent="0.25">
      <c r="A70" s="5"/>
    </row>
    <row r="71" spans="1:6" x14ac:dyDescent="0.25">
      <c r="F71" s="17"/>
    </row>
    <row r="72" spans="1:6" x14ac:dyDescent="0.25">
      <c r="C72" s="47" t="s">
        <v>74</v>
      </c>
      <c r="F72" s="14">
        <f>SUM(F7:F70)</f>
        <v>0</v>
      </c>
    </row>
    <row r="73" spans="1:6" x14ac:dyDescent="0.25">
      <c r="B73" s="9" t="s">
        <v>88</v>
      </c>
    </row>
  </sheetData>
  <pageMargins left="0.7" right="0.7" top="0.75" bottom="0.75" header="0.3" footer="0.3"/>
  <pageSetup paperSize="9" scale="90" orientation="portrait" r:id="rId1"/>
  <rowBreaks count="1" manualBreakCount="1">
    <brk id="4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19" zoomScaleNormal="100" workbookViewId="0">
      <selection activeCell="J42" sqref="J42"/>
    </sheetView>
  </sheetViews>
  <sheetFormatPr defaultRowHeight="15" x14ac:dyDescent="0.25"/>
  <cols>
    <col min="1" max="1" width="4" customWidth="1"/>
    <col min="2" max="2" width="39.5703125" style="9" customWidth="1"/>
    <col min="5" max="5" width="11.5703125" style="14" bestFit="1" customWidth="1"/>
    <col min="6" max="6" width="14.85546875" bestFit="1" customWidth="1"/>
  </cols>
  <sheetData>
    <row r="1" spans="1:6" x14ac:dyDescent="0.25">
      <c r="A1" s="6" t="s">
        <v>128</v>
      </c>
      <c r="B1" s="24"/>
    </row>
    <row r="2" spans="1:6" x14ac:dyDescent="0.25">
      <c r="A2" s="6"/>
      <c r="B2" s="24"/>
    </row>
    <row r="3" spans="1:6" x14ac:dyDescent="0.25">
      <c r="A3" s="6"/>
      <c r="B3" s="6" t="s">
        <v>129</v>
      </c>
    </row>
    <row r="4" spans="1:6" ht="7.9" customHeight="1" x14ac:dyDescent="0.25">
      <c r="A4" s="6"/>
      <c r="B4" s="6"/>
    </row>
    <row r="5" spans="1:6" x14ac:dyDescent="0.25">
      <c r="A5" s="6"/>
      <c r="B5" s="24" t="s">
        <v>93</v>
      </c>
    </row>
    <row r="6" spans="1:6" ht="8.4499999999999993" customHeight="1" x14ac:dyDescent="0.25">
      <c r="F6" s="15" t="s">
        <v>28</v>
      </c>
    </row>
    <row r="7" spans="1:6" x14ac:dyDescent="0.25">
      <c r="B7" s="18" t="s">
        <v>32</v>
      </c>
      <c r="F7" s="14"/>
    </row>
    <row r="8" spans="1:6" x14ac:dyDescent="0.25">
      <c r="B8" s="21" t="s">
        <v>56</v>
      </c>
      <c r="F8" s="14">
        <f>Preliminaries!E47</f>
        <v>0</v>
      </c>
    </row>
    <row r="9" spans="1:6" x14ac:dyDescent="0.25">
      <c r="B9" s="21" t="s">
        <v>57</v>
      </c>
      <c r="C9" s="39"/>
      <c r="D9" s="40"/>
      <c r="F9" s="14">
        <f>Preliminaries!F47</f>
        <v>0</v>
      </c>
    </row>
    <row r="10" spans="1:6" x14ac:dyDescent="0.25">
      <c r="B10" s="21" t="s">
        <v>58</v>
      </c>
      <c r="C10" s="32"/>
      <c r="D10" s="32"/>
      <c r="F10" s="41">
        <f>Preliminaries!G47</f>
        <v>0</v>
      </c>
    </row>
    <row r="11" spans="1:6" x14ac:dyDescent="0.25">
      <c r="B11" s="21"/>
      <c r="C11" s="32"/>
      <c r="D11" s="32"/>
      <c r="F11" s="41"/>
    </row>
    <row r="12" spans="1:6" x14ac:dyDescent="0.25">
      <c r="B12" s="11" t="s">
        <v>95</v>
      </c>
      <c r="C12" s="32"/>
      <c r="D12" s="42"/>
      <c r="F12" s="41">
        <f>'Building Works'!F92</f>
        <v>10000</v>
      </c>
    </row>
    <row r="13" spans="1:6" x14ac:dyDescent="0.25">
      <c r="B13" s="18"/>
      <c r="C13" s="32"/>
      <c r="D13" s="42"/>
      <c r="F13" s="41"/>
    </row>
    <row r="14" spans="1:6" x14ac:dyDescent="0.25">
      <c r="B14" s="11" t="s">
        <v>83</v>
      </c>
      <c r="C14" s="32"/>
      <c r="D14" s="42"/>
      <c r="F14" s="41">
        <f>'Additional rates'!F72</f>
        <v>0</v>
      </c>
    </row>
    <row r="15" spans="1:6" x14ac:dyDescent="0.25">
      <c r="B15" s="11"/>
      <c r="C15" s="32"/>
      <c r="D15" s="42"/>
      <c r="F15" s="41"/>
    </row>
    <row r="16" spans="1:6" x14ac:dyDescent="0.25">
      <c r="B16" s="46" t="s">
        <v>113</v>
      </c>
      <c r="C16" s="32"/>
      <c r="D16" s="42"/>
      <c r="F16" s="41">
        <v>0</v>
      </c>
    </row>
    <row r="17" spans="1:17" x14ac:dyDescent="0.25">
      <c r="B17" s="18"/>
      <c r="C17" s="32"/>
      <c r="D17" s="42"/>
      <c r="F17" s="41"/>
    </row>
    <row r="18" spans="1:17" ht="30" x14ac:dyDescent="0.25">
      <c r="B18" s="18" t="s">
        <v>96</v>
      </c>
      <c r="C18" s="32"/>
      <c r="D18" s="42"/>
      <c r="F18" s="41"/>
    </row>
    <row r="19" spans="1:17" x14ac:dyDescent="0.25">
      <c r="B19" s="18"/>
      <c r="C19" s="32"/>
      <c r="D19" s="42"/>
      <c r="F19" s="41"/>
    </row>
    <row r="20" spans="1:17" x14ac:dyDescent="0.25">
      <c r="C20" s="32"/>
      <c r="D20" s="42"/>
      <c r="F20" s="41"/>
    </row>
    <row r="21" spans="1:17" x14ac:dyDescent="0.25">
      <c r="B21" s="18"/>
      <c r="C21" s="32"/>
      <c r="D21" s="42"/>
      <c r="F21" s="41"/>
    </row>
    <row r="22" spans="1:17" x14ac:dyDescent="0.25">
      <c r="B22" s="18"/>
      <c r="C22" s="32"/>
      <c r="D22" s="42"/>
      <c r="F22" s="41"/>
    </row>
    <row r="23" spans="1:17" x14ac:dyDescent="0.25">
      <c r="C23" s="32"/>
      <c r="D23" s="32"/>
      <c r="F23" s="17"/>
    </row>
    <row r="24" spans="1:17" x14ac:dyDescent="0.25">
      <c r="C24" s="32"/>
      <c r="E24" s="32" t="s">
        <v>84</v>
      </c>
      <c r="F24" s="41">
        <f>SUM(F8:F22)</f>
        <v>10000</v>
      </c>
    </row>
    <row r="25" spans="1:17" ht="7.15" customHeight="1" x14ac:dyDescent="0.25">
      <c r="C25" s="32"/>
      <c r="D25" s="32"/>
      <c r="F25" s="41"/>
    </row>
    <row r="26" spans="1:17" x14ac:dyDescent="0.25">
      <c r="B26" s="9" t="s">
        <v>75</v>
      </c>
      <c r="C26" s="32"/>
      <c r="D26" s="32"/>
      <c r="E26" s="15" t="s">
        <v>161</v>
      </c>
      <c r="F26" s="17">
        <v>0</v>
      </c>
    </row>
    <row r="27" spans="1:17" x14ac:dyDescent="0.25">
      <c r="B27" s="10"/>
      <c r="C27" s="32"/>
      <c r="E27" s="48" t="s">
        <v>160</v>
      </c>
      <c r="F27" s="86">
        <f>SUM(F24:F26)</f>
        <v>10000</v>
      </c>
    </row>
    <row r="28" spans="1:17" x14ac:dyDescent="0.25">
      <c r="C28" s="32"/>
      <c r="D28" s="32"/>
      <c r="E28" s="41"/>
      <c r="F28" s="32"/>
    </row>
    <row r="29" spans="1:17" ht="14.25" customHeight="1" x14ac:dyDescent="0.25">
      <c r="A29" s="59"/>
      <c r="B29" s="67" t="s">
        <v>150</v>
      </c>
      <c r="C29" s="68"/>
      <c r="D29" s="68"/>
      <c r="E29" s="62">
        <v>1000</v>
      </c>
      <c r="F29" s="62"/>
      <c r="K29" s="63"/>
      <c r="L29" s="64"/>
      <c r="M29" s="65"/>
      <c r="N29" s="66"/>
      <c r="O29" s="66"/>
      <c r="Q29" s="69"/>
    </row>
    <row r="30" spans="1:17" ht="7.9" customHeight="1" x14ac:dyDescent="0.25">
      <c r="A30" s="59"/>
      <c r="B30" s="68"/>
      <c r="C30" s="68"/>
      <c r="D30" s="68"/>
      <c r="E30" s="62"/>
      <c r="F30" s="62"/>
      <c r="K30" s="63"/>
      <c r="L30" s="64"/>
      <c r="M30" s="65"/>
      <c r="N30" s="66"/>
      <c r="O30" s="66"/>
      <c r="Q30" s="69"/>
    </row>
    <row r="31" spans="1:17" ht="14.25" customHeight="1" x14ac:dyDescent="0.25">
      <c r="A31" s="59"/>
      <c r="B31" s="34" t="s">
        <v>151</v>
      </c>
      <c r="C31" s="34" t="s">
        <v>152</v>
      </c>
      <c r="D31" s="70">
        <v>0.15</v>
      </c>
      <c r="E31" s="87">
        <f>E29*0.15</f>
        <v>150</v>
      </c>
      <c r="F31" s="88">
        <f>E29+E31</f>
        <v>1150</v>
      </c>
      <c r="K31" s="63"/>
      <c r="L31" s="64"/>
      <c r="M31" s="65"/>
      <c r="N31" s="66"/>
      <c r="O31" s="66"/>
      <c r="Q31" s="69"/>
    </row>
    <row r="32" spans="1:17" ht="14.25" customHeight="1" x14ac:dyDescent="0.25">
      <c r="A32" s="59"/>
      <c r="B32" s="60"/>
      <c r="C32" s="68"/>
      <c r="D32" s="68"/>
      <c r="E32" s="68"/>
      <c r="F32" s="62"/>
      <c r="K32" s="63"/>
      <c r="L32" s="64"/>
      <c r="M32" s="65"/>
      <c r="N32" s="66"/>
      <c r="O32" s="66"/>
      <c r="Q32" s="69"/>
    </row>
    <row r="33" spans="1:18" ht="14.25" customHeight="1" x14ac:dyDescent="0.25">
      <c r="A33" s="59"/>
      <c r="B33" s="67" t="s">
        <v>153</v>
      </c>
      <c r="C33" s="68"/>
      <c r="D33" s="68"/>
      <c r="E33" s="62">
        <v>5000</v>
      </c>
      <c r="F33" s="62"/>
      <c r="K33" s="63"/>
      <c r="L33" s="64"/>
      <c r="M33" s="65"/>
      <c r="N33" s="66"/>
      <c r="O33" s="66"/>
      <c r="Q33" s="69"/>
      <c r="R33" s="69"/>
    </row>
    <row r="34" spans="1:18" ht="7.15" customHeight="1" x14ac:dyDescent="0.25">
      <c r="A34" s="71"/>
      <c r="B34" s="67"/>
      <c r="C34" s="71"/>
      <c r="D34" s="71"/>
      <c r="E34" s="68"/>
      <c r="F34" s="62"/>
      <c r="K34" s="63"/>
      <c r="L34" s="64"/>
      <c r="M34" s="65"/>
      <c r="N34" s="66"/>
      <c r="O34" s="66"/>
      <c r="Q34" s="69"/>
    </row>
    <row r="35" spans="1:18" ht="60" x14ac:dyDescent="0.25">
      <c r="A35" s="71"/>
      <c r="B35" s="72" t="s">
        <v>154</v>
      </c>
      <c r="C35" s="34" t="s">
        <v>152</v>
      </c>
      <c r="D35" s="89">
        <v>0.15</v>
      </c>
      <c r="E35" s="87">
        <f>E33*0.15</f>
        <v>750</v>
      </c>
      <c r="F35" s="88">
        <f>E33+E35</f>
        <v>5750</v>
      </c>
      <c r="K35" s="63"/>
      <c r="L35" s="64"/>
      <c r="M35" s="65"/>
      <c r="N35" s="66"/>
      <c r="O35" s="66"/>
      <c r="Q35" s="69"/>
    </row>
    <row r="36" spans="1:18" ht="14.25" customHeight="1" x14ac:dyDescent="0.25">
      <c r="A36" s="71"/>
      <c r="B36" s="60"/>
      <c r="C36" s="68"/>
      <c r="D36" s="68"/>
      <c r="E36" s="68"/>
      <c r="F36" s="62"/>
      <c r="K36" s="63"/>
      <c r="L36" s="64"/>
      <c r="M36" s="65"/>
      <c r="N36" s="66"/>
      <c r="O36" s="66"/>
      <c r="R36" s="69"/>
    </row>
    <row r="37" spans="1:18" ht="14.25" customHeight="1" x14ac:dyDescent="0.25">
      <c r="A37" s="71"/>
      <c r="B37" s="67" t="s">
        <v>155</v>
      </c>
      <c r="C37" s="68"/>
      <c r="D37" s="68"/>
      <c r="E37" s="62">
        <v>1000</v>
      </c>
      <c r="F37" s="62"/>
      <c r="K37" s="63"/>
      <c r="L37" s="64"/>
      <c r="M37" s="65"/>
      <c r="N37" s="66"/>
      <c r="O37" s="66"/>
    </row>
    <row r="38" spans="1:18" ht="7.15" customHeight="1" x14ac:dyDescent="0.25">
      <c r="A38" s="71"/>
      <c r="B38" s="67"/>
      <c r="C38" s="71"/>
      <c r="D38" s="71"/>
      <c r="E38" s="68"/>
      <c r="F38" s="62"/>
      <c r="K38" s="63"/>
      <c r="L38" s="64"/>
      <c r="M38" s="65"/>
      <c r="N38" s="66"/>
      <c r="O38" s="66"/>
      <c r="R38" s="69"/>
    </row>
    <row r="39" spans="1:18" ht="28.9" customHeight="1" x14ac:dyDescent="0.25">
      <c r="A39" s="71"/>
      <c r="B39" s="73" t="s">
        <v>156</v>
      </c>
      <c r="C39" s="34" t="s">
        <v>152</v>
      </c>
      <c r="D39" s="89">
        <v>0.1</v>
      </c>
      <c r="E39" s="87">
        <f>E37*0.1</f>
        <v>100</v>
      </c>
      <c r="F39" s="88">
        <f>E37+E39</f>
        <v>1100</v>
      </c>
      <c r="K39" s="63"/>
      <c r="L39" s="64"/>
      <c r="M39" s="65"/>
      <c r="N39" s="66"/>
      <c r="O39" s="66"/>
    </row>
    <row r="40" spans="1:18" ht="14.25" customHeight="1" x14ac:dyDescent="0.25">
      <c r="A40" s="71"/>
      <c r="B40" s="73"/>
      <c r="C40" s="68"/>
      <c r="D40" s="34"/>
      <c r="E40" s="34"/>
      <c r="F40" s="62"/>
      <c r="K40" s="63"/>
      <c r="L40" s="74"/>
      <c r="M40" s="65"/>
      <c r="N40" s="66"/>
      <c r="O40" s="66"/>
      <c r="R40" s="69"/>
    </row>
    <row r="41" spans="1:18" ht="14.25" customHeight="1" x14ac:dyDescent="0.25">
      <c r="A41" s="71"/>
      <c r="B41" s="67" t="s">
        <v>157</v>
      </c>
      <c r="C41" s="68"/>
      <c r="D41" s="68"/>
      <c r="E41" s="62">
        <v>1000</v>
      </c>
      <c r="F41" s="62"/>
      <c r="K41" s="63"/>
      <c r="L41" s="64"/>
      <c r="M41" s="65"/>
      <c r="N41" s="66"/>
      <c r="O41" s="66"/>
    </row>
    <row r="42" spans="1:18" ht="8.4499999999999993" customHeight="1" x14ac:dyDescent="0.25">
      <c r="A42" s="71"/>
      <c r="B42" s="67"/>
      <c r="C42" s="71"/>
      <c r="D42" s="71"/>
      <c r="E42" s="68"/>
      <c r="F42" s="62"/>
      <c r="K42" s="63"/>
      <c r="L42" s="64"/>
      <c r="M42" s="65"/>
      <c r="N42" s="66"/>
      <c r="O42" s="66"/>
    </row>
    <row r="43" spans="1:18" ht="27.6" customHeight="1" x14ac:dyDescent="0.25">
      <c r="A43" s="71"/>
      <c r="B43" s="73" t="s">
        <v>158</v>
      </c>
      <c r="C43" s="34" t="s">
        <v>152</v>
      </c>
      <c r="D43" s="89">
        <v>0.1</v>
      </c>
      <c r="E43" s="87">
        <f>E41*0.1</f>
        <v>100</v>
      </c>
      <c r="F43" s="88">
        <f>E41+E43</f>
        <v>1100</v>
      </c>
      <c r="K43" s="63"/>
      <c r="L43" s="64"/>
      <c r="M43" s="65"/>
      <c r="N43" s="66"/>
      <c r="O43" s="66"/>
      <c r="R43" s="69"/>
    </row>
    <row r="44" spans="1:18" ht="14.25" customHeight="1" x14ac:dyDescent="0.25">
      <c r="A44" s="59"/>
      <c r="B44" s="60"/>
      <c r="C44" s="34"/>
      <c r="D44" s="61"/>
      <c r="E44" s="61"/>
      <c r="F44" s="62"/>
      <c r="K44" s="63"/>
      <c r="L44" s="64"/>
      <c r="M44" s="65"/>
      <c r="N44" s="66"/>
      <c r="O44" s="66"/>
    </row>
    <row r="45" spans="1:18" ht="6" customHeight="1" x14ac:dyDescent="0.25">
      <c r="A45" s="71"/>
      <c r="B45" s="73"/>
      <c r="C45" s="68"/>
      <c r="D45" s="34"/>
      <c r="E45" s="34"/>
      <c r="F45" s="62"/>
      <c r="K45" s="75"/>
      <c r="L45" s="75"/>
      <c r="M45" s="75"/>
      <c r="N45" s="76"/>
      <c r="O45" s="76"/>
    </row>
    <row r="46" spans="1:18" ht="9" customHeight="1" x14ac:dyDescent="0.25">
      <c r="B46" s="160" t="s">
        <v>159</v>
      </c>
      <c r="C46" s="161"/>
      <c r="D46" s="161"/>
      <c r="E46" s="162"/>
      <c r="F46" s="77"/>
      <c r="K46" s="78"/>
      <c r="L46" s="75"/>
      <c r="M46" s="75"/>
      <c r="N46" s="76"/>
      <c r="O46" s="79"/>
    </row>
    <row r="47" spans="1:18" x14ac:dyDescent="0.25">
      <c r="A47" s="82"/>
      <c r="B47" s="163"/>
      <c r="C47" s="164"/>
      <c r="D47" s="164"/>
      <c r="E47" s="165"/>
      <c r="F47" s="84">
        <f>SUM(F27:F44)</f>
        <v>19100</v>
      </c>
      <c r="K47" s="75"/>
      <c r="L47" s="75"/>
      <c r="M47" s="75"/>
      <c r="N47" s="76"/>
      <c r="O47" s="76"/>
    </row>
    <row r="48" spans="1:18" ht="7.15" customHeight="1" x14ac:dyDescent="0.25">
      <c r="A48" s="83"/>
      <c r="B48" s="166"/>
      <c r="C48" s="167"/>
      <c r="D48" s="167"/>
      <c r="E48" s="168"/>
      <c r="F48" s="80"/>
      <c r="N48" s="81"/>
      <c r="O48" s="76"/>
    </row>
    <row r="50" spans="2:6" x14ac:dyDescent="0.25">
      <c r="B50" s="169" t="s">
        <v>162</v>
      </c>
      <c r="C50" s="169"/>
      <c r="D50" s="169"/>
      <c r="E50" s="169"/>
      <c r="F50" s="169"/>
    </row>
    <row r="51" spans="2:6" ht="7.9" customHeight="1" x14ac:dyDescent="0.25">
      <c r="B51" s="85"/>
      <c r="C51" s="85"/>
      <c r="D51" s="85"/>
      <c r="E51" s="85"/>
    </row>
    <row r="52" spans="2:6" x14ac:dyDescent="0.25">
      <c r="B52" s="169" t="s">
        <v>163</v>
      </c>
      <c r="C52" s="169"/>
      <c r="D52" s="169"/>
      <c r="E52" s="85"/>
    </row>
    <row r="53" spans="2:6" x14ac:dyDescent="0.25">
      <c r="B53" s="32"/>
      <c r="C53" s="32"/>
      <c r="D53" s="32"/>
      <c r="E53" s="32"/>
    </row>
    <row r="54" spans="2:6" x14ac:dyDescent="0.25">
      <c r="B54" s="32" t="s">
        <v>164</v>
      </c>
      <c r="C54" s="32"/>
      <c r="D54" s="32"/>
      <c r="E54" s="32"/>
    </row>
    <row r="55" spans="2:6" x14ac:dyDescent="0.25">
      <c r="B55" s="32"/>
      <c r="C55" s="32"/>
      <c r="D55" s="32"/>
      <c r="E55" s="32"/>
    </row>
    <row r="56" spans="2:6" x14ac:dyDescent="0.25">
      <c r="B56" s="32" t="s">
        <v>165</v>
      </c>
      <c r="C56" s="32"/>
      <c r="D56" s="32"/>
      <c r="E56" s="32"/>
    </row>
    <row r="57" spans="2:6" x14ac:dyDescent="0.25">
      <c r="B57" s="32"/>
      <c r="C57" s="32"/>
      <c r="D57" s="32"/>
      <c r="E57" s="32"/>
    </row>
    <row r="58" spans="2:6" x14ac:dyDescent="0.25">
      <c r="B58" s="32" t="s">
        <v>166</v>
      </c>
      <c r="C58" s="32"/>
      <c r="D58" s="32"/>
      <c r="E58" s="32"/>
    </row>
    <row r="59" spans="2:6" x14ac:dyDescent="0.25">
      <c r="B59" s="32"/>
      <c r="C59" s="32"/>
      <c r="D59" s="32"/>
      <c r="E59" s="32"/>
    </row>
    <row r="60" spans="2:6" x14ac:dyDescent="0.25">
      <c r="B60" s="32" t="s">
        <v>167</v>
      </c>
      <c r="C60" s="32"/>
      <c r="D60" s="32"/>
      <c r="E60" s="32"/>
    </row>
    <row r="61" spans="2:6" x14ac:dyDescent="0.25">
      <c r="B61" s="32"/>
      <c r="C61" s="32"/>
      <c r="D61" s="32"/>
      <c r="E61" s="32"/>
    </row>
    <row r="62" spans="2:6" x14ac:dyDescent="0.25">
      <c r="B62" s="32" t="s">
        <v>168</v>
      </c>
      <c r="C62" s="32" t="s">
        <v>169</v>
      </c>
      <c r="D62" s="32"/>
      <c r="E62" s="32"/>
    </row>
    <row r="63" spans="2:6" x14ac:dyDescent="0.25">
      <c r="B63" s="32"/>
      <c r="C63" s="32"/>
      <c r="D63" s="32"/>
      <c r="E63" s="32"/>
    </row>
    <row r="64" spans="2:6" x14ac:dyDescent="0.25">
      <c r="C64" s="32"/>
      <c r="D64" s="32"/>
      <c r="E64" s="32"/>
    </row>
  </sheetData>
  <mergeCells count="3">
    <mergeCell ref="B46:E48"/>
    <mergeCell ref="B52:D52"/>
    <mergeCell ref="B50:F50"/>
  </mergeCells>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F8" sqref="F8"/>
    </sheetView>
  </sheetViews>
  <sheetFormatPr defaultRowHeight="15" x14ac:dyDescent="0.25"/>
  <cols>
    <col min="1" max="1" width="6.85546875" customWidth="1"/>
    <col min="2" max="2" width="35.28515625" customWidth="1"/>
    <col min="3" max="3" width="2.140625" customWidth="1"/>
    <col min="4" max="4" width="2.28515625" customWidth="1"/>
    <col min="6" max="6" width="9.28515625" bestFit="1" customWidth="1"/>
    <col min="8" max="8" width="9.28515625" bestFit="1" customWidth="1"/>
    <col min="10" max="10" width="9.28515625" bestFit="1" customWidth="1"/>
    <col min="12" max="12" width="9.28515625" bestFit="1" customWidth="1"/>
  </cols>
  <sheetData>
    <row r="1" spans="1:12" x14ac:dyDescent="0.25">
      <c r="A1" s="6" t="s">
        <v>174</v>
      </c>
    </row>
    <row r="3" spans="1:12" x14ac:dyDescent="0.25">
      <c r="A3" s="170" t="s">
        <v>170</v>
      </c>
      <c r="B3" s="170"/>
      <c r="C3" s="90"/>
    </row>
    <row r="4" spans="1:12" x14ac:dyDescent="0.25">
      <c r="B4" t="s">
        <v>171</v>
      </c>
      <c r="F4" s="49" t="s">
        <v>172</v>
      </c>
    </row>
    <row r="5" spans="1:12" x14ac:dyDescent="0.25">
      <c r="A5" s="21"/>
      <c r="B5" s="21"/>
      <c r="C5" s="21"/>
      <c r="E5" s="91"/>
      <c r="F5" s="91" t="s">
        <v>173</v>
      </c>
      <c r="G5" s="91"/>
      <c r="H5" s="91" t="s">
        <v>173</v>
      </c>
      <c r="I5" s="92"/>
      <c r="J5" s="92" t="s">
        <v>173</v>
      </c>
      <c r="K5" s="21"/>
      <c r="L5" s="91" t="s">
        <v>173</v>
      </c>
    </row>
    <row r="6" spans="1:12" x14ac:dyDescent="0.25">
      <c r="A6" s="21"/>
      <c r="B6" s="21"/>
      <c r="C6" s="21"/>
      <c r="E6" s="91"/>
      <c r="F6" s="91"/>
      <c r="G6" s="91"/>
      <c r="H6" s="91"/>
      <c r="I6" s="92"/>
      <c r="J6" s="92"/>
      <c r="K6" s="21"/>
      <c r="L6" s="91"/>
    </row>
    <row r="7" spans="1:12" x14ac:dyDescent="0.25">
      <c r="A7" s="21"/>
      <c r="B7" s="18" t="s">
        <v>32</v>
      </c>
      <c r="C7" s="21"/>
      <c r="E7" s="91"/>
      <c r="F7" s="91"/>
      <c r="G7" s="91"/>
      <c r="H7" s="91"/>
      <c r="I7" s="92"/>
      <c r="J7" s="92"/>
      <c r="K7" s="21"/>
      <c r="L7" s="91"/>
    </row>
    <row r="8" spans="1:12" x14ac:dyDescent="0.25">
      <c r="A8" s="21"/>
      <c r="B8" s="21" t="s">
        <v>56</v>
      </c>
      <c r="C8" s="21"/>
      <c r="E8" s="91"/>
      <c r="F8" s="105"/>
      <c r="G8" s="105"/>
      <c r="H8" s="105"/>
      <c r="I8" s="106"/>
      <c r="J8" s="106"/>
      <c r="K8" s="106"/>
      <c r="L8" s="105"/>
    </row>
    <row r="9" spans="1:12" x14ac:dyDescent="0.25">
      <c r="B9" s="21" t="s">
        <v>57</v>
      </c>
      <c r="F9" s="107"/>
      <c r="G9" s="107"/>
      <c r="H9" s="107"/>
      <c r="I9" s="107"/>
      <c r="J9" s="107"/>
      <c r="K9" s="107"/>
      <c r="L9" s="107"/>
    </row>
    <row r="10" spans="1:12" x14ac:dyDescent="0.25">
      <c r="B10" s="21" t="s">
        <v>58</v>
      </c>
      <c r="F10" s="107"/>
      <c r="G10" s="107"/>
      <c r="H10" s="107"/>
      <c r="I10" s="107"/>
      <c r="J10" s="107"/>
      <c r="K10" s="107"/>
      <c r="L10" s="107"/>
    </row>
    <row r="11" spans="1:12" x14ac:dyDescent="0.25">
      <c r="F11" s="107"/>
      <c r="G11" s="107"/>
      <c r="H11" s="107"/>
      <c r="I11" s="107"/>
      <c r="J11" s="107"/>
      <c r="K11" s="107"/>
      <c r="L11" s="107"/>
    </row>
    <row r="12" spans="1:12" x14ac:dyDescent="0.25">
      <c r="B12" s="11" t="s">
        <v>95</v>
      </c>
      <c r="F12" s="107"/>
      <c r="G12" s="107"/>
      <c r="H12" s="107"/>
      <c r="I12" s="107"/>
      <c r="J12" s="107"/>
      <c r="K12" s="107"/>
      <c r="L12" s="107"/>
    </row>
    <row r="13" spans="1:12" x14ac:dyDescent="0.25">
      <c r="B13" s="18"/>
      <c r="F13" s="107"/>
      <c r="G13" s="107"/>
      <c r="H13" s="107"/>
      <c r="I13" s="107"/>
      <c r="J13" s="107"/>
      <c r="K13" s="107"/>
      <c r="L13" s="107"/>
    </row>
    <row r="14" spans="1:12" x14ac:dyDescent="0.25">
      <c r="B14" s="11" t="s">
        <v>83</v>
      </c>
      <c r="F14" s="107"/>
      <c r="G14" s="107"/>
      <c r="H14" s="107"/>
      <c r="I14" s="107"/>
      <c r="J14" s="107"/>
      <c r="K14" s="107"/>
      <c r="L14" s="107"/>
    </row>
    <row r="15" spans="1:12" x14ac:dyDescent="0.25">
      <c r="B15" s="11"/>
      <c r="F15" s="107"/>
      <c r="G15" s="107"/>
      <c r="H15" s="107"/>
      <c r="I15" s="107"/>
      <c r="J15" s="107"/>
      <c r="K15" s="107"/>
      <c r="L15" s="107"/>
    </row>
    <row r="16" spans="1:12" x14ac:dyDescent="0.25">
      <c r="B16" s="46" t="s">
        <v>113</v>
      </c>
      <c r="F16" s="107"/>
      <c r="G16" s="107"/>
      <c r="H16" s="107"/>
      <c r="I16" s="107"/>
      <c r="J16" s="107"/>
      <c r="K16" s="107"/>
      <c r="L16" s="107"/>
    </row>
    <row r="17" spans="2:12" x14ac:dyDescent="0.25">
      <c r="B17" s="18"/>
      <c r="F17" s="107"/>
      <c r="G17" s="107"/>
      <c r="H17" s="107"/>
      <c r="I17" s="107"/>
      <c r="J17" s="107"/>
      <c r="K17" s="107"/>
      <c r="L17" s="107"/>
    </row>
    <row r="18" spans="2:12" ht="30" x14ac:dyDescent="0.25">
      <c r="B18" s="18" t="s">
        <v>96</v>
      </c>
      <c r="F18" s="107"/>
      <c r="G18" s="107"/>
      <c r="H18" s="107"/>
      <c r="I18" s="107"/>
      <c r="J18" s="107"/>
      <c r="K18" s="107"/>
      <c r="L18" s="107"/>
    </row>
    <row r="19" spans="2:12" x14ac:dyDescent="0.25">
      <c r="B19" s="18"/>
      <c r="F19" s="107"/>
      <c r="G19" s="107"/>
      <c r="H19" s="107"/>
      <c r="I19" s="107"/>
      <c r="J19" s="107"/>
      <c r="K19" s="107"/>
      <c r="L19" s="107"/>
    </row>
    <row r="20" spans="2:12" x14ac:dyDescent="0.25">
      <c r="B20" s="9"/>
    </row>
    <row r="21" spans="2:12" x14ac:dyDescent="0.25">
      <c r="B21" s="18"/>
      <c r="F21" s="99"/>
      <c r="H21" s="99"/>
      <c r="J21" s="99"/>
      <c r="L21" s="99"/>
    </row>
    <row r="22" spans="2:12" x14ac:dyDescent="0.25">
      <c r="B22" s="9"/>
      <c r="C22" s="32"/>
      <c r="E22" s="32" t="s">
        <v>84</v>
      </c>
      <c r="F22" s="41">
        <f>SUM(F6:F20)</f>
        <v>0</v>
      </c>
      <c r="G22" s="32" t="s">
        <v>84</v>
      </c>
      <c r="H22" s="41">
        <f>SUM(H6:H20)</f>
        <v>0</v>
      </c>
      <c r="I22" s="32" t="s">
        <v>84</v>
      </c>
      <c r="J22" s="41">
        <f>SUM(J6:J20)</f>
        <v>0</v>
      </c>
      <c r="K22" s="32" t="s">
        <v>84</v>
      </c>
      <c r="L22" s="41">
        <f>SUM(L6:L20)</f>
        <v>0</v>
      </c>
    </row>
    <row r="23" spans="2:12" x14ac:dyDescent="0.25">
      <c r="B23" s="9"/>
      <c r="C23" s="32"/>
      <c r="D23" s="32"/>
      <c r="E23" s="14"/>
      <c r="F23" s="41"/>
      <c r="G23" s="14"/>
      <c r="H23" s="41"/>
      <c r="I23" s="14"/>
      <c r="J23" s="41"/>
      <c r="K23" s="14"/>
      <c r="L23" s="41"/>
    </row>
    <row r="24" spans="2:12" x14ac:dyDescent="0.25">
      <c r="B24" s="9" t="s">
        <v>75</v>
      </c>
      <c r="C24" s="32"/>
      <c r="D24" s="32"/>
      <c r="E24" s="15" t="s">
        <v>161</v>
      </c>
      <c r="F24" s="17">
        <v>0</v>
      </c>
      <c r="G24" s="15" t="s">
        <v>161</v>
      </c>
      <c r="H24" s="17">
        <v>0</v>
      </c>
      <c r="I24" s="15" t="s">
        <v>161</v>
      </c>
      <c r="J24" s="17">
        <v>0</v>
      </c>
      <c r="K24" s="15" t="s">
        <v>161</v>
      </c>
      <c r="L24" s="17">
        <v>0</v>
      </c>
    </row>
    <row r="25" spans="2:12" x14ac:dyDescent="0.25">
      <c r="B25" s="10"/>
      <c r="C25" s="32"/>
      <c r="E25" s="48" t="s">
        <v>160</v>
      </c>
      <c r="F25" s="86">
        <f>SUM(F22:F24)</f>
        <v>0</v>
      </c>
      <c r="G25" s="48" t="s">
        <v>160</v>
      </c>
      <c r="H25" s="86">
        <f>SUM(H22:H24)</f>
        <v>0</v>
      </c>
      <c r="I25" s="48" t="s">
        <v>160</v>
      </c>
      <c r="J25" s="86">
        <f>SUM(J22:J24)</f>
        <v>0</v>
      </c>
      <c r="K25" s="48" t="s">
        <v>160</v>
      </c>
      <c r="L25" s="86">
        <f>SUM(L22:L24)</f>
        <v>0</v>
      </c>
    </row>
    <row r="27" spans="2:12" x14ac:dyDescent="0.25">
      <c r="B27" s="93" t="s">
        <v>150</v>
      </c>
      <c r="F27" s="14">
        <v>1000</v>
      </c>
      <c r="H27" s="14">
        <v>1000</v>
      </c>
      <c r="J27" s="14">
        <v>1000</v>
      </c>
      <c r="L27" s="14">
        <v>1000</v>
      </c>
    </row>
    <row r="28" spans="2:12" x14ac:dyDescent="0.25">
      <c r="B28" s="94"/>
      <c r="F28" s="14"/>
      <c r="H28" s="14"/>
      <c r="J28" s="14"/>
      <c r="L28" s="14"/>
    </row>
    <row r="29" spans="2:12" x14ac:dyDescent="0.25">
      <c r="B29" s="32" t="s">
        <v>151</v>
      </c>
      <c r="E29" s="14"/>
      <c r="F29" s="41"/>
      <c r="G29" s="14"/>
      <c r="H29" s="41"/>
      <c r="I29" s="14"/>
      <c r="J29" s="41"/>
      <c r="K29" s="14"/>
      <c r="L29" s="14"/>
    </row>
    <row r="30" spans="2:12" x14ac:dyDescent="0.25">
      <c r="B30" s="95"/>
      <c r="E30" s="15" t="s">
        <v>161</v>
      </c>
      <c r="F30" s="41">
        <v>0</v>
      </c>
      <c r="G30" s="98" t="s">
        <v>161</v>
      </c>
      <c r="H30" s="41">
        <v>0</v>
      </c>
      <c r="I30" s="98" t="s">
        <v>161</v>
      </c>
      <c r="J30" s="41">
        <v>0</v>
      </c>
      <c r="K30" s="15" t="s">
        <v>161</v>
      </c>
      <c r="L30" s="14"/>
    </row>
    <row r="31" spans="2:12" x14ac:dyDescent="0.25">
      <c r="B31" s="93" t="s">
        <v>153</v>
      </c>
      <c r="F31" s="41">
        <v>5000</v>
      </c>
      <c r="G31" s="32"/>
      <c r="H31" s="41">
        <v>5000</v>
      </c>
      <c r="I31" s="32"/>
      <c r="J31" s="41">
        <v>5000</v>
      </c>
      <c r="L31" s="14">
        <v>5000</v>
      </c>
    </row>
    <row r="32" spans="2:12" x14ac:dyDescent="0.25">
      <c r="B32" s="93"/>
      <c r="F32" s="41"/>
      <c r="G32" s="32"/>
      <c r="H32" s="41"/>
      <c r="I32" s="32"/>
      <c r="J32" s="41"/>
      <c r="L32" s="14"/>
    </row>
    <row r="33" spans="2:12" ht="60" x14ac:dyDescent="0.25">
      <c r="B33" s="96" t="s">
        <v>154</v>
      </c>
      <c r="E33" s="53" t="s">
        <v>161</v>
      </c>
      <c r="F33" s="100">
        <v>0</v>
      </c>
      <c r="G33" s="101" t="s">
        <v>161</v>
      </c>
      <c r="H33" s="100">
        <v>0</v>
      </c>
      <c r="I33" s="101" t="s">
        <v>161</v>
      </c>
      <c r="J33" s="100">
        <v>0</v>
      </c>
      <c r="K33" s="53" t="s">
        <v>161</v>
      </c>
      <c r="L33" s="51"/>
    </row>
    <row r="34" spans="2:12" x14ac:dyDescent="0.25">
      <c r="B34" s="95"/>
      <c r="L34" s="14"/>
    </row>
    <row r="35" spans="2:12" x14ac:dyDescent="0.25">
      <c r="B35" s="93" t="s">
        <v>155</v>
      </c>
      <c r="F35" s="41">
        <v>1000</v>
      </c>
      <c r="G35" s="32"/>
      <c r="H35" s="41">
        <v>1000</v>
      </c>
      <c r="I35" s="32"/>
      <c r="J35" s="41">
        <v>1000</v>
      </c>
      <c r="L35" s="14">
        <v>1000</v>
      </c>
    </row>
    <row r="36" spans="2:12" x14ac:dyDescent="0.25">
      <c r="B36" s="93"/>
      <c r="F36" s="41"/>
      <c r="G36" s="32"/>
      <c r="H36" s="41"/>
      <c r="I36" s="32"/>
      <c r="J36" s="41"/>
      <c r="L36" s="14"/>
    </row>
    <row r="37" spans="2:12" ht="30" x14ac:dyDescent="0.25">
      <c r="B37" s="97" t="s">
        <v>156</v>
      </c>
      <c r="E37" s="15" t="s">
        <v>161</v>
      </c>
      <c r="F37" s="41">
        <v>0</v>
      </c>
      <c r="G37" s="98" t="s">
        <v>161</v>
      </c>
      <c r="H37" s="41">
        <v>0</v>
      </c>
      <c r="I37" s="98" t="s">
        <v>161</v>
      </c>
      <c r="J37" s="41">
        <v>0</v>
      </c>
      <c r="K37" s="15" t="s">
        <v>161</v>
      </c>
      <c r="L37" s="14"/>
    </row>
    <row r="38" spans="2:12" x14ac:dyDescent="0.25">
      <c r="B38" s="97"/>
      <c r="L38" s="14"/>
    </row>
    <row r="39" spans="2:12" x14ac:dyDescent="0.25">
      <c r="B39" s="93" t="s">
        <v>157</v>
      </c>
      <c r="F39" s="41">
        <v>1000</v>
      </c>
      <c r="G39" s="32"/>
      <c r="H39" s="41">
        <v>1000</v>
      </c>
      <c r="I39" s="32"/>
      <c r="J39" s="41">
        <v>1000</v>
      </c>
      <c r="L39" s="14">
        <v>1000</v>
      </c>
    </row>
    <row r="40" spans="2:12" x14ac:dyDescent="0.25">
      <c r="B40" s="93"/>
      <c r="F40" s="41"/>
      <c r="G40" s="32"/>
      <c r="H40" s="41"/>
      <c r="I40" s="32"/>
      <c r="J40" s="41"/>
      <c r="L40" s="14"/>
    </row>
    <row r="41" spans="2:12" ht="30" x14ac:dyDescent="0.25">
      <c r="B41" s="97" t="s">
        <v>158</v>
      </c>
      <c r="E41" s="15" t="s">
        <v>161</v>
      </c>
      <c r="F41" s="17">
        <v>0</v>
      </c>
      <c r="G41" s="15" t="s">
        <v>161</v>
      </c>
      <c r="H41" s="17">
        <v>0</v>
      </c>
      <c r="I41" s="15" t="s">
        <v>161</v>
      </c>
      <c r="J41" s="17">
        <v>0</v>
      </c>
      <c r="K41" s="15" t="s">
        <v>161</v>
      </c>
      <c r="L41" s="99"/>
    </row>
    <row r="42" spans="2:12" x14ac:dyDescent="0.25">
      <c r="B42" s="97"/>
      <c r="E42" s="15"/>
      <c r="F42" s="41"/>
      <c r="G42" s="15"/>
      <c r="H42" s="41"/>
      <c r="I42" s="15"/>
      <c r="J42" s="41"/>
      <c r="K42" s="15"/>
      <c r="L42" s="32"/>
    </row>
    <row r="43" spans="2:12" x14ac:dyDescent="0.25">
      <c r="B43" s="10" t="s">
        <v>178</v>
      </c>
      <c r="E43" s="15"/>
      <c r="F43" s="41">
        <f>SUM(F25:F41)</f>
        <v>8000</v>
      </c>
      <c r="G43" s="41"/>
      <c r="H43" s="41">
        <f t="shared" ref="H43:L43" si="0">SUM(H25:H41)</f>
        <v>8000</v>
      </c>
      <c r="I43" s="41"/>
      <c r="J43" s="41">
        <f t="shared" si="0"/>
        <v>8000</v>
      </c>
      <c r="K43" s="41"/>
      <c r="L43" s="41">
        <f t="shared" si="0"/>
        <v>8000</v>
      </c>
    </row>
    <row r="45" spans="2:12" x14ac:dyDescent="0.25">
      <c r="B45" s="10" t="s">
        <v>175</v>
      </c>
      <c r="E45" s="41"/>
      <c r="F45" s="41"/>
      <c r="G45" s="41"/>
      <c r="H45" s="41"/>
      <c r="I45" s="41"/>
      <c r="J45" s="41"/>
      <c r="K45" s="5"/>
      <c r="L45" s="41"/>
    </row>
    <row r="46" spans="2:12" x14ac:dyDescent="0.25">
      <c r="B46" s="10"/>
      <c r="E46" s="41"/>
      <c r="F46" s="41"/>
      <c r="G46" s="41"/>
      <c r="H46" s="41"/>
      <c r="I46" s="41"/>
      <c r="J46" s="41"/>
      <c r="K46" s="5"/>
      <c r="L46" s="41"/>
    </row>
    <row r="47" spans="2:12" x14ac:dyDescent="0.25">
      <c r="B47" s="10"/>
      <c r="E47" s="41"/>
      <c r="F47" s="41"/>
      <c r="G47" s="41"/>
      <c r="H47" s="41"/>
      <c r="I47" s="41"/>
      <c r="J47" s="41"/>
      <c r="K47" s="5"/>
      <c r="L47" s="41"/>
    </row>
    <row r="48" spans="2:12" x14ac:dyDescent="0.25">
      <c r="B48" s="10"/>
      <c r="E48" s="41"/>
      <c r="F48" s="41"/>
      <c r="G48" s="41"/>
      <c r="H48" s="41"/>
      <c r="I48" s="41"/>
      <c r="J48" s="41"/>
      <c r="K48" s="5"/>
      <c r="L48" s="102"/>
    </row>
    <row r="49" spans="2:12" x14ac:dyDescent="0.25">
      <c r="B49" s="10"/>
      <c r="E49" s="41"/>
      <c r="F49" s="41"/>
      <c r="G49" s="41"/>
      <c r="H49" s="41"/>
      <c r="I49" s="41"/>
      <c r="J49" s="41"/>
      <c r="K49" s="5"/>
      <c r="L49" s="41"/>
    </row>
    <row r="50" spans="2:12" x14ac:dyDescent="0.25">
      <c r="B50" s="10" t="s">
        <v>176</v>
      </c>
      <c r="E50" s="41"/>
      <c r="F50" s="103">
        <f>SUM(F41:F48)</f>
        <v>8000</v>
      </c>
      <c r="G50" s="104"/>
      <c r="H50" s="103">
        <f>SUM(H41:H48)</f>
        <v>8000</v>
      </c>
      <c r="I50" s="104"/>
      <c r="J50" s="103">
        <f>SUM(J41:J48)</f>
        <v>8000</v>
      </c>
      <c r="K50" s="26"/>
      <c r="L50" s="103">
        <f>SUM(L41:L48)</f>
        <v>8000</v>
      </c>
    </row>
    <row r="51" spans="2:12" x14ac:dyDescent="0.25">
      <c r="B51" s="9"/>
    </row>
    <row r="52" spans="2:12" x14ac:dyDescent="0.25">
      <c r="B52" s="10" t="s">
        <v>177</v>
      </c>
      <c r="D52" s="5"/>
      <c r="F52" s="6"/>
      <c r="G52" s="6"/>
      <c r="H52" s="26"/>
      <c r="I52" s="26"/>
      <c r="J52" s="26"/>
      <c r="K52" s="6"/>
      <c r="L52" s="6"/>
    </row>
  </sheetData>
  <mergeCells count="1">
    <mergeCell ref="A3: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tabSelected="1" topLeftCell="A44" workbookViewId="0">
      <selection activeCell="F49" sqref="F49"/>
    </sheetView>
  </sheetViews>
  <sheetFormatPr defaultRowHeight="15" x14ac:dyDescent="0.25"/>
  <cols>
    <col min="1" max="1" width="6" style="107" customWidth="1"/>
    <col min="2" max="2" width="60" style="107" customWidth="1"/>
    <col min="3" max="3" width="2.7109375" style="107" customWidth="1"/>
    <col min="4" max="4" width="30.7109375" style="107" customWidth="1"/>
    <col min="5" max="5" width="2.42578125" style="107" customWidth="1"/>
    <col min="6" max="8" width="8.85546875" style="147"/>
    <col min="9" max="9" width="21.85546875" style="11" customWidth="1"/>
    <col min="10" max="11" width="9.140625" style="107"/>
    <col min="12" max="12" width="8.85546875" style="147"/>
    <col min="13" max="13" width="9.140625" style="107"/>
    <col min="14" max="14" width="17.85546875" style="107" customWidth="1"/>
    <col min="15" max="16" width="9.140625" style="107"/>
    <col min="17" max="17" width="8.85546875" style="147"/>
    <col min="18" max="18" width="9.140625" style="107"/>
    <col min="19" max="19" width="17.85546875" style="107" customWidth="1"/>
    <col min="20" max="21" width="9.140625" style="107"/>
    <col min="22" max="22" width="8.85546875" style="147"/>
    <col min="23" max="23" width="9.140625" style="107"/>
    <col min="24" max="24" width="17.7109375" style="107" customWidth="1"/>
    <col min="25" max="16384" width="9.140625" style="107"/>
  </cols>
  <sheetData>
    <row r="1" spans="1:24" s="142" customFormat="1" x14ac:dyDescent="0.25">
      <c r="A1" s="108" t="s">
        <v>187</v>
      </c>
      <c r="B1" s="137"/>
      <c r="C1" s="138"/>
      <c r="D1" s="138"/>
      <c r="E1" s="108"/>
      <c r="F1" s="139"/>
      <c r="G1" s="140"/>
      <c r="H1" s="140"/>
      <c r="I1" s="141"/>
      <c r="K1" s="139"/>
      <c r="L1" s="140"/>
      <c r="P1" s="139"/>
      <c r="Q1" s="140"/>
      <c r="R1" s="138"/>
      <c r="S1" s="141"/>
      <c r="U1" s="139"/>
      <c r="V1" s="140"/>
      <c r="W1" s="138"/>
      <c r="X1" s="141"/>
    </row>
    <row r="2" spans="1:24" s="142" customFormat="1" x14ac:dyDescent="0.25">
      <c r="A2" s="138"/>
      <c r="B2" s="137"/>
      <c r="C2" s="138"/>
      <c r="D2" s="138"/>
      <c r="F2" s="139"/>
      <c r="G2" s="140"/>
      <c r="H2" s="140"/>
      <c r="I2" s="141"/>
      <c r="K2" s="139"/>
      <c r="L2" s="140"/>
      <c r="P2" s="139"/>
      <c r="Q2" s="140"/>
      <c r="R2" s="138"/>
      <c r="S2" s="141"/>
      <c r="U2" s="139"/>
      <c r="V2" s="140"/>
      <c r="W2" s="138"/>
      <c r="X2" s="141"/>
    </row>
    <row r="3" spans="1:24" s="138" customFormat="1" x14ac:dyDescent="0.25">
      <c r="A3" s="111" t="s">
        <v>179</v>
      </c>
      <c r="B3" s="137"/>
      <c r="D3" s="143" t="s">
        <v>180</v>
      </c>
      <c r="F3" s="140"/>
      <c r="G3" s="140"/>
      <c r="H3" s="140"/>
      <c r="I3" s="144"/>
      <c r="K3" s="140"/>
      <c r="L3" s="140"/>
      <c r="P3" s="140"/>
      <c r="Q3" s="140"/>
      <c r="S3" s="144"/>
      <c r="U3" s="140"/>
      <c r="V3" s="140"/>
      <c r="X3" s="144"/>
    </row>
    <row r="4" spans="1:24" s="138" customFormat="1" ht="15.75" thickBot="1" x14ac:dyDescent="0.3">
      <c r="A4" s="111"/>
      <c r="B4" s="137"/>
      <c r="D4" s="145"/>
      <c r="F4" s="112" t="s">
        <v>221</v>
      </c>
      <c r="G4" s="140"/>
      <c r="H4" s="140"/>
      <c r="I4" s="144"/>
      <c r="K4" s="112" t="s">
        <v>173</v>
      </c>
      <c r="L4" s="140"/>
      <c r="P4" s="112" t="s">
        <v>173</v>
      </c>
      <c r="Q4" s="140"/>
      <c r="S4" s="144"/>
      <c r="U4" s="113" t="s">
        <v>173</v>
      </c>
      <c r="V4" s="140"/>
      <c r="X4" s="144"/>
    </row>
    <row r="5" spans="1:24" s="138" customFormat="1" x14ac:dyDescent="0.25">
      <c r="A5" s="111"/>
      <c r="B5" s="114" t="s">
        <v>181</v>
      </c>
      <c r="C5" s="115"/>
      <c r="D5" s="116" t="s">
        <v>182</v>
      </c>
      <c r="F5" s="135" t="s">
        <v>183</v>
      </c>
      <c r="G5" s="173" t="s">
        <v>184</v>
      </c>
      <c r="H5" s="175" t="s">
        <v>53</v>
      </c>
      <c r="I5" s="177" t="s">
        <v>185</v>
      </c>
      <c r="J5" s="117"/>
      <c r="K5" s="118" t="s">
        <v>183</v>
      </c>
      <c r="L5" s="173" t="s">
        <v>184</v>
      </c>
      <c r="M5" s="175" t="s">
        <v>53</v>
      </c>
      <c r="N5" s="179" t="s">
        <v>185</v>
      </c>
      <c r="P5" s="118" t="s">
        <v>183</v>
      </c>
      <c r="Q5" s="173" t="s">
        <v>184</v>
      </c>
      <c r="R5" s="175" t="s">
        <v>53</v>
      </c>
      <c r="S5" s="171" t="s">
        <v>185</v>
      </c>
      <c r="U5" s="118" t="s">
        <v>183</v>
      </c>
      <c r="V5" s="173" t="s">
        <v>184</v>
      </c>
      <c r="W5" s="175" t="s">
        <v>53</v>
      </c>
      <c r="X5" s="171" t="s">
        <v>185</v>
      </c>
    </row>
    <row r="6" spans="1:24" s="138" customFormat="1" x14ac:dyDescent="0.25">
      <c r="B6" s="137"/>
      <c r="F6" s="136" t="s">
        <v>186</v>
      </c>
      <c r="G6" s="174"/>
      <c r="H6" s="176"/>
      <c r="I6" s="178"/>
      <c r="J6" s="117"/>
      <c r="K6" s="119" t="s">
        <v>186</v>
      </c>
      <c r="L6" s="174"/>
      <c r="M6" s="176"/>
      <c r="N6" s="180"/>
      <c r="P6" s="119" t="s">
        <v>186</v>
      </c>
      <c r="Q6" s="174"/>
      <c r="R6" s="176"/>
      <c r="S6" s="172"/>
      <c r="U6" s="119" t="s">
        <v>186</v>
      </c>
      <c r="V6" s="174"/>
      <c r="W6" s="176"/>
      <c r="X6" s="172"/>
    </row>
    <row r="8" spans="1:24" ht="180" x14ac:dyDescent="0.25">
      <c r="A8" s="140">
        <v>1</v>
      </c>
      <c r="B8" s="146" t="s">
        <v>188</v>
      </c>
      <c r="F8" s="147">
        <v>4</v>
      </c>
      <c r="G8" s="147">
        <v>3</v>
      </c>
      <c r="H8" s="147">
        <f>F8*G8</f>
        <v>12</v>
      </c>
      <c r="I8" s="110" t="s">
        <v>220</v>
      </c>
      <c r="L8" s="147">
        <v>3</v>
      </c>
      <c r="M8" s="147">
        <f>K8*L8</f>
        <v>0</v>
      </c>
      <c r="Q8" s="147">
        <v>3</v>
      </c>
      <c r="R8" s="147">
        <f>P8*Q8</f>
        <v>0</v>
      </c>
      <c r="V8" s="147">
        <v>3</v>
      </c>
      <c r="W8" s="147">
        <f>U8*V8</f>
        <v>0</v>
      </c>
    </row>
    <row r="9" spans="1:24" x14ac:dyDescent="0.25">
      <c r="A9" s="140"/>
      <c r="B9" s="137"/>
      <c r="M9" s="147"/>
      <c r="R9" s="147"/>
      <c r="W9" s="147"/>
    </row>
    <row r="10" spans="1:24" ht="90" x14ac:dyDescent="0.25">
      <c r="A10" s="140">
        <v>2</v>
      </c>
      <c r="B10" s="146" t="s">
        <v>189</v>
      </c>
      <c r="F10" s="109">
        <v>5</v>
      </c>
      <c r="G10" s="147">
        <v>3</v>
      </c>
      <c r="H10" s="147">
        <f t="shared" ref="H10:H50" si="0">F10*G10</f>
        <v>15</v>
      </c>
      <c r="I10" s="110" t="s">
        <v>222</v>
      </c>
      <c r="L10" s="147">
        <v>3</v>
      </c>
      <c r="M10" s="147">
        <f t="shared" ref="M10:M50" si="1">K10*L10</f>
        <v>0</v>
      </c>
      <c r="Q10" s="147">
        <v>3</v>
      </c>
      <c r="R10" s="147">
        <f t="shared" ref="R10:R50" si="2">P10*Q10</f>
        <v>0</v>
      </c>
      <c r="V10" s="147">
        <v>3</v>
      </c>
      <c r="W10" s="147">
        <f t="shared" ref="W10:W50" si="3">U10*V10</f>
        <v>0</v>
      </c>
    </row>
    <row r="11" spans="1:24" x14ac:dyDescent="0.25">
      <c r="A11" s="140"/>
      <c r="B11" s="137"/>
      <c r="F11" s="109"/>
      <c r="I11" s="110"/>
      <c r="M11" s="147"/>
      <c r="R11" s="147"/>
      <c r="W11" s="147"/>
    </row>
    <row r="12" spans="1:24" ht="105" x14ac:dyDescent="0.25">
      <c r="A12" s="140">
        <v>3</v>
      </c>
      <c r="B12" s="148" t="s">
        <v>190</v>
      </c>
      <c r="F12" s="109">
        <v>4</v>
      </c>
      <c r="G12" s="147">
        <v>5</v>
      </c>
      <c r="H12" s="147">
        <f t="shared" si="0"/>
        <v>20</v>
      </c>
      <c r="I12" s="110" t="s">
        <v>223</v>
      </c>
      <c r="L12" s="147">
        <v>5</v>
      </c>
      <c r="M12" s="147">
        <f t="shared" si="1"/>
        <v>0</v>
      </c>
      <c r="Q12" s="147">
        <v>5</v>
      </c>
      <c r="R12" s="147">
        <f t="shared" si="2"/>
        <v>0</v>
      </c>
      <c r="V12" s="147">
        <v>5</v>
      </c>
      <c r="W12" s="147">
        <f t="shared" si="3"/>
        <v>0</v>
      </c>
    </row>
    <row r="13" spans="1:24" x14ac:dyDescent="0.25">
      <c r="A13" s="140"/>
      <c r="B13" s="120"/>
      <c r="F13" s="109"/>
      <c r="M13" s="147"/>
      <c r="R13" s="147"/>
      <c r="W13" s="147"/>
    </row>
    <row r="14" spans="1:24" ht="45" x14ac:dyDescent="0.25">
      <c r="A14" s="140">
        <v>4</v>
      </c>
      <c r="B14" s="149" t="s">
        <v>191</v>
      </c>
      <c r="F14" s="109">
        <v>5</v>
      </c>
      <c r="G14" s="147">
        <v>5</v>
      </c>
      <c r="H14" s="147">
        <f t="shared" si="0"/>
        <v>25</v>
      </c>
      <c r="I14" s="110" t="s">
        <v>224</v>
      </c>
      <c r="L14" s="147">
        <v>5</v>
      </c>
      <c r="M14" s="147">
        <f t="shared" si="1"/>
        <v>0</v>
      </c>
      <c r="Q14" s="147">
        <v>5</v>
      </c>
      <c r="R14" s="147">
        <f t="shared" si="2"/>
        <v>0</v>
      </c>
      <c r="V14" s="147">
        <v>5</v>
      </c>
      <c r="W14" s="147">
        <f t="shared" si="3"/>
        <v>0</v>
      </c>
    </row>
    <row r="15" spans="1:24" x14ac:dyDescent="0.25">
      <c r="A15" s="140"/>
      <c r="B15" s="137"/>
      <c r="F15" s="109"/>
      <c r="M15" s="147"/>
      <c r="R15" s="147"/>
      <c r="W15" s="147"/>
    </row>
    <row r="16" spans="1:24" ht="45" x14ac:dyDescent="0.25">
      <c r="A16" s="140">
        <v>5</v>
      </c>
      <c r="B16" s="121" t="s">
        <v>192</v>
      </c>
      <c r="F16" s="109">
        <v>5</v>
      </c>
      <c r="G16" s="147">
        <v>3</v>
      </c>
      <c r="H16" s="147">
        <f t="shared" si="0"/>
        <v>15</v>
      </c>
      <c r="I16" s="110" t="s">
        <v>225</v>
      </c>
      <c r="L16" s="147">
        <v>3</v>
      </c>
      <c r="M16" s="147">
        <f t="shared" si="1"/>
        <v>0</v>
      </c>
      <c r="Q16" s="147">
        <v>3</v>
      </c>
      <c r="R16" s="147">
        <f t="shared" si="2"/>
        <v>0</v>
      </c>
      <c r="V16" s="147">
        <v>3</v>
      </c>
      <c r="W16" s="147">
        <f t="shared" si="3"/>
        <v>0</v>
      </c>
    </row>
    <row r="17" spans="1:23" x14ac:dyDescent="0.25">
      <c r="A17" s="140"/>
      <c r="B17" s="137"/>
      <c r="F17" s="109"/>
      <c r="M17" s="147"/>
      <c r="R17" s="147"/>
      <c r="W17" s="147"/>
    </row>
    <row r="18" spans="1:23" ht="120" x14ac:dyDescent="0.25">
      <c r="A18" s="140">
        <v>6</v>
      </c>
      <c r="B18" s="121" t="s">
        <v>193</v>
      </c>
      <c r="F18" s="109">
        <v>5</v>
      </c>
      <c r="G18" s="147">
        <v>5</v>
      </c>
      <c r="H18" s="147">
        <f t="shared" si="0"/>
        <v>25</v>
      </c>
      <c r="I18" s="110" t="s">
        <v>226</v>
      </c>
      <c r="L18" s="147">
        <v>5</v>
      </c>
      <c r="M18" s="147">
        <f t="shared" si="1"/>
        <v>0</v>
      </c>
      <c r="Q18" s="147">
        <v>5</v>
      </c>
      <c r="R18" s="147">
        <f t="shared" si="2"/>
        <v>0</v>
      </c>
      <c r="V18" s="147">
        <v>5</v>
      </c>
      <c r="W18" s="147">
        <f t="shared" si="3"/>
        <v>0</v>
      </c>
    </row>
    <row r="19" spans="1:23" x14ac:dyDescent="0.25">
      <c r="A19" s="140"/>
      <c r="B19" s="137"/>
      <c r="F19" s="109"/>
      <c r="I19" s="110"/>
      <c r="M19" s="147"/>
      <c r="R19" s="147"/>
      <c r="W19" s="147"/>
    </row>
    <row r="20" spans="1:23" ht="60" x14ac:dyDescent="0.25">
      <c r="A20" s="140">
        <v>7</v>
      </c>
      <c r="B20" s="121" t="s">
        <v>194</v>
      </c>
      <c r="F20" s="109">
        <v>3</v>
      </c>
      <c r="G20" s="147">
        <v>4</v>
      </c>
      <c r="H20" s="147">
        <f t="shared" si="0"/>
        <v>12</v>
      </c>
      <c r="I20" s="110" t="s">
        <v>227</v>
      </c>
      <c r="L20" s="147">
        <v>4</v>
      </c>
      <c r="M20" s="147">
        <f t="shared" si="1"/>
        <v>0</v>
      </c>
      <c r="Q20" s="147">
        <v>4</v>
      </c>
      <c r="R20" s="147">
        <f t="shared" si="2"/>
        <v>0</v>
      </c>
      <c r="V20" s="147">
        <v>4</v>
      </c>
      <c r="W20" s="147">
        <f t="shared" si="3"/>
        <v>0</v>
      </c>
    </row>
    <row r="21" spans="1:23" x14ac:dyDescent="0.25">
      <c r="A21" s="140"/>
      <c r="B21" s="137"/>
      <c r="F21" s="109"/>
      <c r="M21" s="147"/>
      <c r="R21" s="147"/>
      <c r="W21" s="147"/>
    </row>
    <row r="22" spans="1:23" ht="90" x14ac:dyDescent="0.25">
      <c r="A22" s="140">
        <v>8</v>
      </c>
      <c r="B22" s="121" t="s">
        <v>195</v>
      </c>
      <c r="F22" s="109">
        <v>4</v>
      </c>
      <c r="G22" s="147">
        <v>3</v>
      </c>
      <c r="H22" s="147">
        <f t="shared" si="0"/>
        <v>12</v>
      </c>
      <c r="I22" s="110" t="s">
        <v>228</v>
      </c>
      <c r="L22" s="147">
        <v>3</v>
      </c>
      <c r="M22" s="147">
        <f t="shared" si="1"/>
        <v>0</v>
      </c>
      <c r="Q22" s="147">
        <v>3</v>
      </c>
      <c r="R22" s="147">
        <f t="shared" si="2"/>
        <v>0</v>
      </c>
      <c r="V22" s="147">
        <v>3</v>
      </c>
      <c r="W22" s="147">
        <f t="shared" si="3"/>
        <v>0</v>
      </c>
    </row>
    <row r="23" spans="1:23" x14ac:dyDescent="0.25">
      <c r="A23" s="140"/>
      <c r="B23" s="150"/>
      <c r="F23" s="109"/>
      <c r="I23" s="110"/>
      <c r="M23" s="147"/>
      <c r="R23" s="147"/>
      <c r="W23" s="147"/>
    </row>
    <row r="24" spans="1:23" ht="120" x14ac:dyDescent="0.25">
      <c r="A24" s="140">
        <v>9</v>
      </c>
      <c r="B24" s="149" t="s">
        <v>196</v>
      </c>
      <c r="F24" s="109">
        <v>4</v>
      </c>
      <c r="G24" s="147">
        <v>4</v>
      </c>
      <c r="H24" s="147">
        <f t="shared" si="0"/>
        <v>16</v>
      </c>
      <c r="I24" s="110" t="s">
        <v>228</v>
      </c>
      <c r="L24" s="147">
        <v>4</v>
      </c>
      <c r="M24" s="147">
        <f t="shared" si="1"/>
        <v>0</v>
      </c>
      <c r="Q24" s="147">
        <v>4</v>
      </c>
      <c r="R24" s="147">
        <f t="shared" si="2"/>
        <v>0</v>
      </c>
      <c r="V24" s="147">
        <v>4</v>
      </c>
      <c r="W24" s="147">
        <f t="shared" si="3"/>
        <v>0</v>
      </c>
    </row>
    <row r="25" spans="1:23" x14ac:dyDescent="0.25">
      <c r="A25" s="140"/>
      <c r="B25" s="149"/>
      <c r="F25" s="109"/>
      <c r="I25" s="110"/>
      <c r="M25" s="147"/>
      <c r="R25" s="147"/>
      <c r="W25" s="147"/>
    </row>
    <row r="26" spans="1:23" ht="120" x14ac:dyDescent="0.25">
      <c r="A26" s="140">
        <v>10</v>
      </c>
      <c r="B26" s="121" t="s">
        <v>197</v>
      </c>
      <c r="F26" s="109">
        <v>4</v>
      </c>
      <c r="G26" s="147">
        <v>4</v>
      </c>
      <c r="H26" s="147">
        <f t="shared" si="0"/>
        <v>16</v>
      </c>
      <c r="I26" s="110" t="s">
        <v>229</v>
      </c>
      <c r="L26" s="147">
        <v>4</v>
      </c>
      <c r="M26" s="147">
        <f t="shared" si="1"/>
        <v>0</v>
      </c>
      <c r="Q26" s="147">
        <v>4</v>
      </c>
      <c r="R26" s="147">
        <f t="shared" si="2"/>
        <v>0</v>
      </c>
      <c r="V26" s="147">
        <v>4</v>
      </c>
      <c r="W26" s="147">
        <f t="shared" si="3"/>
        <v>0</v>
      </c>
    </row>
    <row r="27" spans="1:23" x14ac:dyDescent="0.25">
      <c r="A27" s="140"/>
      <c r="B27" s="150"/>
      <c r="F27" s="109"/>
      <c r="I27" s="110"/>
      <c r="M27" s="147"/>
      <c r="R27" s="147"/>
      <c r="W27" s="147"/>
    </row>
    <row r="28" spans="1:23" ht="60" x14ac:dyDescent="0.25">
      <c r="A28" s="140">
        <v>11</v>
      </c>
      <c r="B28" s="121" t="s">
        <v>198</v>
      </c>
      <c r="F28" s="109">
        <v>4</v>
      </c>
      <c r="G28" s="147">
        <v>4</v>
      </c>
      <c r="H28" s="147">
        <f t="shared" si="0"/>
        <v>16</v>
      </c>
      <c r="I28" s="110" t="s">
        <v>230</v>
      </c>
      <c r="L28" s="147">
        <v>4</v>
      </c>
      <c r="M28" s="147">
        <f t="shared" si="1"/>
        <v>0</v>
      </c>
      <c r="Q28" s="147">
        <v>4</v>
      </c>
      <c r="R28" s="147">
        <f t="shared" si="2"/>
        <v>0</v>
      </c>
      <c r="V28" s="147">
        <v>4</v>
      </c>
      <c r="W28" s="147">
        <f t="shared" si="3"/>
        <v>0</v>
      </c>
    </row>
    <row r="29" spans="1:23" x14ac:dyDescent="0.25">
      <c r="A29" s="140"/>
      <c r="B29" s="150"/>
      <c r="F29" s="109"/>
      <c r="I29" s="110"/>
      <c r="M29" s="147"/>
      <c r="R29" s="147"/>
      <c r="W29" s="147"/>
    </row>
    <row r="30" spans="1:23" ht="45" x14ac:dyDescent="0.25">
      <c r="A30" s="140">
        <v>12</v>
      </c>
      <c r="B30" s="121" t="s">
        <v>199</v>
      </c>
      <c r="F30" s="109">
        <v>5</v>
      </c>
      <c r="G30" s="147">
        <v>3</v>
      </c>
      <c r="H30" s="147">
        <f t="shared" si="0"/>
        <v>15</v>
      </c>
      <c r="I30" s="110"/>
      <c r="L30" s="147">
        <v>3</v>
      </c>
      <c r="M30" s="147">
        <f t="shared" si="1"/>
        <v>0</v>
      </c>
      <c r="Q30" s="147">
        <v>3</v>
      </c>
      <c r="R30" s="147">
        <f t="shared" si="2"/>
        <v>0</v>
      </c>
      <c r="V30" s="147">
        <v>3</v>
      </c>
      <c r="W30" s="147">
        <f t="shared" si="3"/>
        <v>0</v>
      </c>
    </row>
    <row r="31" spans="1:23" x14ac:dyDescent="0.25">
      <c r="A31" s="140"/>
      <c r="B31" s="150"/>
      <c r="F31" s="109"/>
      <c r="I31" s="110"/>
      <c r="M31" s="147"/>
      <c r="R31" s="147"/>
      <c r="W31" s="147"/>
    </row>
    <row r="32" spans="1:23" ht="105" x14ac:dyDescent="0.25">
      <c r="A32" s="140">
        <v>13</v>
      </c>
      <c r="B32" s="121" t="s">
        <v>200</v>
      </c>
      <c r="F32" s="109">
        <v>5</v>
      </c>
      <c r="G32" s="147">
        <v>4</v>
      </c>
      <c r="H32" s="147">
        <f t="shared" si="0"/>
        <v>20</v>
      </c>
      <c r="I32" s="110" t="s">
        <v>231</v>
      </c>
      <c r="L32" s="147">
        <v>4</v>
      </c>
      <c r="M32" s="147">
        <f t="shared" si="1"/>
        <v>0</v>
      </c>
      <c r="Q32" s="147">
        <v>4</v>
      </c>
      <c r="R32" s="147">
        <f t="shared" si="2"/>
        <v>0</v>
      </c>
      <c r="V32" s="147">
        <v>4</v>
      </c>
      <c r="W32" s="147">
        <f t="shared" si="3"/>
        <v>0</v>
      </c>
    </row>
    <row r="33" spans="1:23" x14ac:dyDescent="0.25">
      <c r="A33" s="140"/>
      <c r="B33" s="150"/>
      <c r="F33" s="109"/>
      <c r="I33" s="110"/>
      <c r="M33" s="147"/>
      <c r="R33" s="147"/>
      <c r="W33" s="147"/>
    </row>
    <row r="34" spans="1:23" ht="75" x14ac:dyDescent="0.25">
      <c r="A34" s="140">
        <v>14</v>
      </c>
      <c r="B34" s="149" t="s">
        <v>201</v>
      </c>
      <c r="F34" s="109">
        <v>4</v>
      </c>
      <c r="G34" s="147">
        <v>5</v>
      </c>
      <c r="H34" s="147">
        <f t="shared" si="0"/>
        <v>20</v>
      </c>
      <c r="I34" s="110" t="s">
        <v>232</v>
      </c>
      <c r="L34" s="147">
        <v>5</v>
      </c>
      <c r="M34" s="147">
        <f t="shared" si="1"/>
        <v>0</v>
      </c>
      <c r="Q34" s="147">
        <v>5</v>
      </c>
      <c r="R34" s="147">
        <f t="shared" si="2"/>
        <v>0</v>
      </c>
      <c r="V34" s="147">
        <v>5</v>
      </c>
      <c r="W34" s="147">
        <f t="shared" si="3"/>
        <v>0</v>
      </c>
    </row>
    <row r="35" spans="1:23" x14ac:dyDescent="0.25">
      <c r="A35" s="140"/>
      <c r="B35" s="150"/>
      <c r="F35" s="109"/>
      <c r="I35" s="110"/>
      <c r="M35" s="147"/>
      <c r="R35" s="147"/>
      <c r="W35" s="147"/>
    </row>
    <row r="36" spans="1:23" ht="60" x14ac:dyDescent="0.25">
      <c r="A36" s="140">
        <v>15</v>
      </c>
      <c r="B36" s="121" t="s">
        <v>202</v>
      </c>
      <c r="F36" s="109">
        <v>3</v>
      </c>
      <c r="G36" s="147">
        <v>2</v>
      </c>
      <c r="H36" s="147">
        <f t="shared" si="0"/>
        <v>6</v>
      </c>
      <c r="I36" s="110" t="s">
        <v>233</v>
      </c>
      <c r="L36" s="147">
        <v>2</v>
      </c>
      <c r="M36" s="147">
        <f t="shared" si="1"/>
        <v>0</v>
      </c>
      <c r="Q36" s="147">
        <v>2</v>
      </c>
      <c r="R36" s="147">
        <f t="shared" si="2"/>
        <v>0</v>
      </c>
      <c r="V36" s="147">
        <v>2</v>
      </c>
      <c r="W36" s="147">
        <f t="shared" si="3"/>
        <v>0</v>
      </c>
    </row>
    <row r="37" spans="1:23" x14ac:dyDescent="0.25">
      <c r="A37" s="140"/>
      <c r="B37" s="150"/>
      <c r="F37" s="109"/>
      <c r="I37" s="110"/>
      <c r="M37" s="147"/>
      <c r="R37" s="147"/>
      <c r="W37" s="147"/>
    </row>
    <row r="38" spans="1:23" ht="30" x14ac:dyDescent="0.25">
      <c r="A38" s="140">
        <v>16</v>
      </c>
      <c r="B38" s="122" t="s">
        <v>203</v>
      </c>
      <c r="F38" s="109">
        <v>4</v>
      </c>
      <c r="G38" s="147">
        <v>3</v>
      </c>
      <c r="H38" s="147">
        <f t="shared" si="0"/>
        <v>12</v>
      </c>
      <c r="I38" s="110" t="s">
        <v>228</v>
      </c>
      <c r="L38" s="147">
        <v>3</v>
      </c>
      <c r="M38" s="147">
        <f t="shared" si="1"/>
        <v>0</v>
      </c>
      <c r="Q38" s="147">
        <v>3</v>
      </c>
      <c r="R38" s="147">
        <f t="shared" si="2"/>
        <v>0</v>
      </c>
      <c r="V38" s="147">
        <v>3</v>
      </c>
      <c r="W38" s="147">
        <f t="shared" si="3"/>
        <v>0</v>
      </c>
    </row>
    <row r="39" spans="1:23" x14ac:dyDescent="0.25">
      <c r="A39" s="140"/>
      <c r="B39" s="150"/>
      <c r="F39" s="109"/>
      <c r="I39" s="110"/>
      <c r="M39" s="147"/>
      <c r="R39" s="147"/>
      <c r="W39" s="147"/>
    </row>
    <row r="40" spans="1:23" ht="90" x14ac:dyDescent="0.25">
      <c r="A40" s="140">
        <v>17</v>
      </c>
      <c r="B40" s="151" t="s">
        <v>204</v>
      </c>
      <c r="F40" s="109">
        <v>5</v>
      </c>
      <c r="G40" s="147">
        <v>3</v>
      </c>
      <c r="H40" s="147">
        <f t="shared" si="0"/>
        <v>15</v>
      </c>
      <c r="I40" s="110"/>
      <c r="L40" s="147">
        <v>3</v>
      </c>
      <c r="M40" s="147">
        <f t="shared" si="1"/>
        <v>0</v>
      </c>
      <c r="Q40" s="147">
        <v>3</v>
      </c>
      <c r="R40" s="147">
        <f t="shared" si="2"/>
        <v>0</v>
      </c>
      <c r="V40" s="147">
        <v>3</v>
      </c>
      <c r="W40" s="147">
        <f t="shared" si="3"/>
        <v>0</v>
      </c>
    </row>
    <row r="41" spans="1:23" x14ac:dyDescent="0.25">
      <c r="A41" s="140"/>
      <c r="F41" s="109"/>
      <c r="I41" s="110"/>
      <c r="M41" s="147"/>
      <c r="R41" s="147"/>
      <c r="W41" s="147"/>
    </row>
    <row r="42" spans="1:23" ht="75" x14ac:dyDescent="0.25">
      <c r="A42" s="140">
        <v>18</v>
      </c>
      <c r="B42" s="146" t="s">
        <v>205</v>
      </c>
      <c r="F42" s="109">
        <v>4</v>
      </c>
      <c r="G42" s="147">
        <v>3</v>
      </c>
      <c r="H42" s="147">
        <f t="shared" si="0"/>
        <v>12</v>
      </c>
      <c r="I42" s="110" t="s">
        <v>234</v>
      </c>
      <c r="L42" s="147">
        <v>3</v>
      </c>
      <c r="M42" s="147">
        <f t="shared" si="1"/>
        <v>0</v>
      </c>
      <c r="Q42" s="147">
        <v>3</v>
      </c>
      <c r="R42" s="147">
        <f t="shared" si="2"/>
        <v>0</v>
      </c>
      <c r="V42" s="147">
        <v>3</v>
      </c>
      <c r="W42" s="147">
        <f t="shared" si="3"/>
        <v>0</v>
      </c>
    </row>
    <row r="43" spans="1:23" x14ac:dyDescent="0.25">
      <c r="A43" s="140"/>
      <c r="B43" s="150"/>
      <c r="F43" s="109"/>
      <c r="I43" s="110"/>
      <c r="M43" s="147"/>
      <c r="R43" s="147"/>
      <c r="W43" s="147"/>
    </row>
    <row r="44" spans="1:23" ht="75" x14ac:dyDescent="0.25">
      <c r="A44" s="140">
        <v>19</v>
      </c>
      <c r="B44" s="121" t="s">
        <v>206</v>
      </c>
      <c r="F44" s="109">
        <v>4</v>
      </c>
      <c r="G44" s="147">
        <v>3</v>
      </c>
      <c r="H44" s="147">
        <f t="shared" si="0"/>
        <v>12</v>
      </c>
      <c r="I44" s="110" t="s">
        <v>228</v>
      </c>
      <c r="L44" s="147">
        <v>3</v>
      </c>
      <c r="M44" s="147">
        <f t="shared" si="1"/>
        <v>0</v>
      </c>
      <c r="Q44" s="147">
        <v>3</v>
      </c>
      <c r="R44" s="147">
        <f t="shared" si="2"/>
        <v>0</v>
      </c>
      <c r="V44" s="147">
        <v>3</v>
      </c>
      <c r="W44" s="147">
        <f t="shared" si="3"/>
        <v>0</v>
      </c>
    </row>
    <row r="45" spans="1:23" x14ac:dyDescent="0.25">
      <c r="A45" s="140"/>
      <c r="B45" s="150"/>
      <c r="F45" s="109"/>
      <c r="M45" s="147"/>
      <c r="R45" s="147"/>
      <c r="W45" s="147"/>
    </row>
    <row r="46" spans="1:23" ht="45" x14ac:dyDescent="0.25">
      <c r="A46" s="140">
        <v>20</v>
      </c>
      <c r="B46" s="121" t="s">
        <v>207</v>
      </c>
      <c r="F46" s="109">
        <v>4</v>
      </c>
      <c r="G46" s="147">
        <v>3</v>
      </c>
      <c r="H46" s="147">
        <f t="shared" si="0"/>
        <v>12</v>
      </c>
      <c r="I46" s="110" t="s">
        <v>235</v>
      </c>
      <c r="L46" s="147">
        <v>3</v>
      </c>
      <c r="M46" s="147">
        <f t="shared" si="1"/>
        <v>0</v>
      </c>
      <c r="Q46" s="147">
        <v>3</v>
      </c>
      <c r="R46" s="147">
        <f t="shared" si="2"/>
        <v>0</v>
      </c>
      <c r="V46" s="147">
        <v>3</v>
      </c>
      <c r="W46" s="147">
        <f t="shared" si="3"/>
        <v>0</v>
      </c>
    </row>
    <row r="47" spans="1:23" x14ac:dyDescent="0.25">
      <c r="A47" s="140"/>
      <c r="B47" s="121"/>
      <c r="M47" s="147"/>
      <c r="R47" s="147"/>
      <c r="W47" s="147"/>
    </row>
    <row r="48" spans="1:23" ht="60" x14ac:dyDescent="0.25">
      <c r="A48" s="140">
        <v>21</v>
      </c>
      <c r="B48" s="146" t="s">
        <v>209</v>
      </c>
      <c r="F48" s="147">
        <v>5</v>
      </c>
      <c r="G48" s="147">
        <v>3</v>
      </c>
      <c r="H48" s="147">
        <f t="shared" si="0"/>
        <v>15</v>
      </c>
      <c r="I48" s="11" t="s">
        <v>236</v>
      </c>
      <c r="L48" s="147">
        <v>3</v>
      </c>
      <c r="M48" s="147">
        <f t="shared" si="1"/>
        <v>0</v>
      </c>
      <c r="Q48" s="147">
        <v>3</v>
      </c>
      <c r="R48" s="147">
        <f t="shared" si="2"/>
        <v>0</v>
      </c>
      <c r="V48" s="147">
        <v>3</v>
      </c>
      <c r="W48" s="147">
        <f t="shared" si="3"/>
        <v>0</v>
      </c>
    </row>
    <row r="49" spans="1:23" x14ac:dyDescent="0.25">
      <c r="A49" s="140"/>
      <c r="B49" s="121"/>
      <c r="M49" s="147"/>
      <c r="R49" s="147"/>
      <c r="W49" s="147"/>
    </row>
    <row r="50" spans="1:23" ht="60" x14ac:dyDescent="0.25">
      <c r="A50" s="140">
        <v>22</v>
      </c>
      <c r="B50" s="146" t="s">
        <v>210</v>
      </c>
      <c r="F50" s="147">
        <v>3</v>
      </c>
      <c r="G50" s="147">
        <v>5</v>
      </c>
      <c r="H50" s="147">
        <f t="shared" si="0"/>
        <v>15</v>
      </c>
      <c r="I50" s="11" t="s">
        <v>237</v>
      </c>
      <c r="L50" s="147">
        <v>5</v>
      </c>
      <c r="M50" s="147">
        <f t="shared" si="1"/>
        <v>0</v>
      </c>
      <c r="Q50" s="147">
        <v>5</v>
      </c>
      <c r="R50" s="147">
        <f t="shared" si="2"/>
        <v>0</v>
      </c>
      <c r="V50" s="147">
        <v>5</v>
      </c>
      <c r="W50" s="147">
        <f t="shared" si="3"/>
        <v>0</v>
      </c>
    </row>
    <row r="51" spans="1:23" x14ac:dyDescent="0.25">
      <c r="A51" s="140"/>
      <c r="B51" s="121"/>
    </row>
    <row r="52" spans="1:23" x14ac:dyDescent="0.25">
      <c r="B52" s="150"/>
    </row>
    <row r="53" spans="1:23" x14ac:dyDescent="0.25">
      <c r="B53" s="137"/>
    </row>
    <row r="54" spans="1:23" x14ac:dyDescent="0.25">
      <c r="B54" s="123" t="s">
        <v>208</v>
      </c>
      <c r="H54" s="140">
        <f>SUM(H8:H52)</f>
        <v>338</v>
      </c>
      <c r="M54" s="140">
        <f>SUM(M8:M52)</f>
        <v>0</v>
      </c>
      <c r="R54" s="140">
        <f>SUM(R8:R52)</f>
        <v>0</v>
      </c>
      <c r="W54" s="140">
        <f>SUM(W8:W52)</f>
        <v>0</v>
      </c>
    </row>
    <row r="55" spans="1:23" x14ac:dyDescent="0.25">
      <c r="B55" s="137"/>
      <c r="H55" s="140"/>
      <c r="I55" s="152"/>
      <c r="J55" s="139"/>
      <c r="K55" s="139"/>
      <c r="M55" s="142"/>
      <c r="N55" s="139"/>
      <c r="O55" s="139"/>
      <c r="P55" s="139"/>
      <c r="R55" s="142"/>
      <c r="W55" s="142"/>
    </row>
    <row r="56" spans="1:23" x14ac:dyDescent="0.25">
      <c r="B56" s="123" t="s">
        <v>211</v>
      </c>
      <c r="H56" s="153">
        <f>H54/400</f>
        <v>0.84499999999999997</v>
      </c>
      <c r="I56" s="141"/>
      <c r="J56" s="142"/>
      <c r="K56" s="139"/>
      <c r="M56" s="154">
        <f>M54/400</f>
        <v>0</v>
      </c>
      <c r="N56" s="142"/>
      <c r="O56" s="142"/>
      <c r="P56" s="139"/>
      <c r="R56" s="154">
        <f>R54/400</f>
        <v>0</v>
      </c>
      <c r="W56" s="154">
        <f>W54/400</f>
        <v>0</v>
      </c>
    </row>
    <row r="57" spans="1:23" x14ac:dyDescent="0.25">
      <c r="I57" s="141"/>
      <c r="J57" s="142"/>
      <c r="K57" s="139"/>
      <c r="N57" s="142"/>
      <c r="O57" s="142"/>
      <c r="P57" s="139"/>
      <c r="R57" s="155"/>
    </row>
  </sheetData>
  <mergeCells count="12">
    <mergeCell ref="X5:X6"/>
    <mergeCell ref="G5:G6"/>
    <mergeCell ref="H5:H6"/>
    <mergeCell ref="I5:I6"/>
    <mergeCell ref="L5:L6"/>
    <mergeCell ref="M5:M6"/>
    <mergeCell ref="N5:N6"/>
    <mergeCell ref="Q5:Q6"/>
    <mergeCell ref="R5:R6"/>
    <mergeCell ref="S5:S6"/>
    <mergeCell ref="V5:V6"/>
    <mergeCell ref="W5:W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K32" sqref="K32"/>
    </sheetView>
  </sheetViews>
  <sheetFormatPr defaultRowHeight="15" x14ac:dyDescent="0.25"/>
  <cols>
    <col min="1" max="1" width="3.7109375" customWidth="1"/>
    <col min="2" max="2" width="11.7109375" customWidth="1"/>
    <col min="3" max="3" width="14.7109375" customWidth="1"/>
    <col min="4" max="4" width="13.7109375" bestFit="1" customWidth="1"/>
    <col min="5" max="5" width="2" customWidth="1"/>
    <col min="6" max="6" width="12.85546875" bestFit="1" customWidth="1"/>
    <col min="7" max="7" width="1.85546875" customWidth="1"/>
    <col min="8" max="8" width="10.85546875" customWidth="1"/>
    <col min="9" max="9" width="1.85546875" customWidth="1"/>
    <col min="11" max="11" width="2.28515625" customWidth="1"/>
    <col min="12" max="12" width="9.5703125" bestFit="1" customWidth="1"/>
  </cols>
  <sheetData>
    <row r="1" spans="1:12" x14ac:dyDescent="0.25">
      <c r="A1" s="6" t="s">
        <v>219</v>
      </c>
    </row>
    <row r="3" spans="1:12" x14ac:dyDescent="0.25">
      <c r="A3" s="49" t="s">
        <v>212</v>
      </c>
      <c r="B3" s="49"/>
      <c r="C3" s="49"/>
    </row>
    <row r="5" spans="1:12" s="23" customFormat="1" ht="31.5" x14ac:dyDescent="0.25">
      <c r="D5" s="124" t="s">
        <v>213</v>
      </c>
      <c r="F5" s="124" t="s">
        <v>214</v>
      </c>
      <c r="H5" s="125" t="s">
        <v>215</v>
      </c>
      <c r="J5" s="124" t="s">
        <v>53</v>
      </c>
      <c r="L5" s="126" t="s">
        <v>216</v>
      </c>
    </row>
    <row r="7" spans="1:12" x14ac:dyDescent="0.25">
      <c r="B7" s="6" t="str">
        <f>Quality!$F$4</f>
        <v>CLC</v>
      </c>
      <c r="C7" s="6" t="s">
        <v>217</v>
      </c>
      <c r="D7" s="127"/>
      <c r="F7" s="53"/>
      <c r="H7" s="128">
        <v>30</v>
      </c>
      <c r="J7" s="129"/>
      <c r="L7" s="26"/>
    </row>
    <row r="8" spans="1:12" ht="15.75" thickBot="1" x14ac:dyDescent="0.3">
      <c r="B8" s="6"/>
      <c r="C8" s="6" t="s">
        <v>218</v>
      </c>
      <c r="D8" s="130">
        <f>Quality!H56</f>
        <v>0.84499999999999997</v>
      </c>
      <c r="F8" s="131">
        <v>0.7</v>
      </c>
      <c r="H8" s="15">
        <f>(D8*F8)*100</f>
        <v>59.149999999999991</v>
      </c>
      <c r="J8" s="129"/>
      <c r="L8" s="26"/>
    </row>
    <row r="9" spans="1:12" ht="15.75" thickBot="1" x14ac:dyDescent="0.3">
      <c r="B9" s="6"/>
      <c r="C9" s="6" t="s">
        <v>53</v>
      </c>
      <c r="D9" s="129"/>
      <c r="F9" s="129"/>
      <c r="H9" s="132"/>
      <c r="J9" s="133">
        <f>SUM(H7:H8)</f>
        <v>89.149999999999991</v>
      </c>
      <c r="L9" s="26"/>
    </row>
    <row r="10" spans="1:12" x14ac:dyDescent="0.25">
      <c r="B10" s="6"/>
      <c r="C10" s="6"/>
      <c r="H10" s="5"/>
      <c r="J10" s="14"/>
      <c r="L10" s="26"/>
    </row>
    <row r="11" spans="1:12" x14ac:dyDescent="0.25">
      <c r="B11" s="6" t="s">
        <v>173</v>
      </c>
      <c r="C11" s="6" t="s">
        <v>217</v>
      </c>
      <c r="D11" s="127"/>
      <c r="H11" s="5">
        <f>Price!H52</f>
        <v>0</v>
      </c>
      <c r="J11" s="134"/>
      <c r="L11" s="26"/>
    </row>
    <row r="12" spans="1:12" ht="15.75" thickBot="1" x14ac:dyDescent="0.3">
      <c r="B12" s="6"/>
      <c r="C12" s="6" t="s">
        <v>218</v>
      </c>
      <c r="D12" s="130">
        <f>Quality!M56</f>
        <v>0</v>
      </c>
      <c r="F12" s="131">
        <v>0.7</v>
      </c>
      <c r="H12" s="15">
        <f>(D12*F12)*100</f>
        <v>0</v>
      </c>
      <c r="J12" s="134"/>
      <c r="L12" s="26"/>
    </row>
    <row r="13" spans="1:12" ht="15.75" thickBot="1" x14ac:dyDescent="0.3">
      <c r="B13" s="6"/>
      <c r="C13" s="6" t="s">
        <v>53</v>
      </c>
      <c r="D13" s="129"/>
      <c r="F13" s="129"/>
      <c r="H13" s="132"/>
      <c r="J13" s="133">
        <f>SUM(H11:H12)</f>
        <v>0</v>
      </c>
      <c r="L13" s="26"/>
    </row>
    <row r="14" spans="1:12" x14ac:dyDescent="0.25">
      <c r="B14" s="6"/>
      <c r="C14" s="6"/>
      <c r="H14" s="5"/>
      <c r="L14" s="26"/>
    </row>
    <row r="15" spans="1:12" x14ac:dyDescent="0.25">
      <c r="B15" s="6" t="s">
        <v>173</v>
      </c>
      <c r="C15" s="6" t="s">
        <v>217</v>
      </c>
      <c r="D15" s="127"/>
      <c r="F15" s="5"/>
      <c r="H15" s="5">
        <f>Price!J52</f>
        <v>0</v>
      </c>
      <c r="J15" s="129"/>
      <c r="L15" s="26"/>
    </row>
    <row r="16" spans="1:12" ht="15.75" thickBot="1" x14ac:dyDescent="0.3">
      <c r="B16" s="6"/>
      <c r="C16" s="6" t="s">
        <v>218</v>
      </c>
      <c r="D16" s="130">
        <f>Quality!R56</f>
        <v>0</v>
      </c>
      <c r="F16" s="131">
        <v>0.7</v>
      </c>
      <c r="H16" s="14">
        <f>(D16*F16)*100</f>
        <v>0</v>
      </c>
      <c r="J16" s="129"/>
      <c r="L16" s="26"/>
    </row>
    <row r="17" spans="2:12" ht="15.75" thickBot="1" x14ac:dyDescent="0.3">
      <c r="C17" s="6" t="s">
        <v>53</v>
      </c>
      <c r="D17" s="129"/>
      <c r="F17" s="129"/>
      <c r="H17" s="129"/>
      <c r="J17" s="133">
        <f>SUM(H15:H16)</f>
        <v>0</v>
      </c>
      <c r="L17" s="26"/>
    </row>
    <row r="18" spans="2:12" x14ac:dyDescent="0.25">
      <c r="L18" s="26"/>
    </row>
    <row r="19" spans="2:12" x14ac:dyDescent="0.25">
      <c r="B19" s="6" t="s">
        <v>173</v>
      </c>
      <c r="C19" s="6" t="s">
        <v>217</v>
      </c>
      <c r="D19" s="127"/>
      <c r="F19" s="5"/>
      <c r="H19" s="5">
        <f>Price!L52</f>
        <v>0</v>
      </c>
      <c r="J19" s="129"/>
    </row>
    <row r="20" spans="2:12" ht="15.75" thickBot="1" x14ac:dyDescent="0.3">
      <c r="C20" s="6" t="s">
        <v>218</v>
      </c>
      <c r="D20" s="130">
        <f>Quality!W56</f>
        <v>0</v>
      </c>
      <c r="F20" s="131">
        <v>0.7</v>
      </c>
      <c r="J20" s="129"/>
    </row>
    <row r="21" spans="2:12" ht="15.75" thickBot="1" x14ac:dyDescent="0.3">
      <c r="C21" s="6" t="s">
        <v>53</v>
      </c>
      <c r="D21" s="129"/>
      <c r="F21" s="129"/>
      <c r="H21" s="132"/>
      <c r="J21" s="133">
        <f>SUM(H19:H20)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Rate Definitions</vt:lpstr>
      <vt:lpstr>Preliminaries</vt:lpstr>
      <vt:lpstr>Building Works</vt:lpstr>
      <vt:lpstr>Additional rates</vt:lpstr>
      <vt:lpstr>Framework offer summary</vt:lpstr>
      <vt:lpstr>Price</vt:lpstr>
      <vt:lpstr>Quality</vt:lpstr>
      <vt:lpstr>Combined</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Taylor</dc:creator>
  <cp:lastModifiedBy>Tomblin, Neville</cp:lastModifiedBy>
  <cp:lastPrinted>2016-12-21T12:09:11Z</cp:lastPrinted>
  <dcterms:created xsi:type="dcterms:W3CDTF">2015-01-13T13:36:33Z</dcterms:created>
  <dcterms:modified xsi:type="dcterms:W3CDTF">2017-07-21T10:51:01Z</dcterms:modified>
</cp:coreProperties>
</file>