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data\ITC\Web Project\Web team admin\Staff folders\Katie\"/>
    </mc:Choice>
  </mc:AlternateContent>
  <bookViews>
    <workbookView xWindow="0" yWindow="0" windowWidth="28800" windowHeight="12170"/>
  </bookViews>
  <sheets>
    <sheet name="Section 6A.2 " sheetId="1" r:id="rId1"/>
  </sheets>
  <definedNames>
    <definedName name="_xlnm.Print_Area" localSheetId="0">'Section 6A.2 '!$A$1:$K$148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4" i="1" l="1"/>
  <c r="K75" i="1" l="1"/>
  <c r="K74" i="1"/>
  <c r="K73" i="1"/>
  <c r="K43" i="1" l="1"/>
  <c r="K41" i="1"/>
  <c r="K44" i="1" s="1"/>
  <c r="K121" i="1" s="1"/>
  <c r="K97" i="1"/>
  <c r="K95" i="1"/>
  <c r="K93" i="1"/>
  <c r="K91" i="1"/>
  <c r="K89" i="1"/>
  <c r="K55" i="1"/>
  <c r="K56" i="1"/>
  <c r="K57" i="1"/>
  <c r="K58" i="1"/>
  <c r="K80" i="1"/>
  <c r="K79" i="1"/>
  <c r="K69" i="1"/>
  <c r="K68" i="1"/>
  <c r="K63" i="1"/>
  <c r="K62" i="1"/>
  <c r="K54" i="1"/>
  <c r="K53" i="1"/>
  <c r="K52" i="1"/>
  <c r="G31" i="1"/>
  <c r="K115" i="1" l="1"/>
  <c r="K123" i="1" s="1"/>
  <c r="K84" i="1"/>
  <c r="K122" i="1" s="1"/>
  <c r="K146" i="1" l="1"/>
</calcChain>
</file>

<file path=xl/sharedStrings.xml><?xml version="1.0" encoding="utf-8"?>
<sst xmlns="http://schemas.openxmlformats.org/spreadsheetml/2006/main" count="116" uniqueCount="77">
  <si>
    <t>Existing Rate</t>
  </si>
  <si>
    <t>Uplift</t>
  </si>
  <si>
    <t>Say</t>
  </si>
  <si>
    <t>90,90a Millbrook Road East, Millbrook</t>
  </si>
  <si>
    <t>Quantity</t>
  </si>
  <si>
    <t>Price per m2</t>
  </si>
  <si>
    <t>£. P</t>
  </si>
  <si>
    <t>a</t>
  </si>
  <si>
    <t>b</t>
  </si>
  <si>
    <t>c</t>
  </si>
  <si>
    <t>Page 2</t>
  </si>
  <si>
    <t>Communal Doors and Screens</t>
  </si>
  <si>
    <t>Schedule of Rates for Supply and Installation of New Communal Doors and Screens</t>
  </si>
  <si>
    <t>installed within this Measured Term Contract</t>
  </si>
  <si>
    <t xml:space="preserve">The List of Door / Screen Types below are typical of those anticipated to be </t>
  </si>
  <si>
    <r>
      <t>i. </t>
    </r>
    <r>
      <rPr>
        <b/>
        <sz val="7"/>
        <color indexed="10"/>
        <rFont val="Times New Roman"/>
        <family val="1"/>
      </rPr>
      <t xml:space="preserve">      </t>
    </r>
  </si>
  <si>
    <r>
      <t>ii. </t>
    </r>
    <r>
      <rPr>
        <b/>
        <sz val="7"/>
        <color indexed="10"/>
        <rFont val="Times New Roman"/>
        <family val="1"/>
      </rPr>
      <t xml:space="preserve">      </t>
    </r>
  </si>
  <si>
    <t>Outer Frame</t>
  </si>
  <si>
    <t>Overall girth not exceeding 6m</t>
  </si>
  <si>
    <t>No</t>
  </si>
  <si>
    <t>Overall girth over 6m not exceeding 7m</t>
  </si>
  <si>
    <t>Overall girth over 7m not exceeding 8m</t>
  </si>
  <si>
    <t>Overall girth over 8m not exceeding 9m</t>
  </si>
  <si>
    <t>Overall girth over 9m not exceeding 10m</t>
  </si>
  <si>
    <t>Overall girth over 10m not exceeding 11m</t>
  </si>
  <si>
    <t>Overall girth over 11m not exceeding 12m</t>
  </si>
  <si>
    <t>d</t>
  </si>
  <si>
    <t>e</t>
  </si>
  <si>
    <t>f</t>
  </si>
  <si>
    <t>g</t>
  </si>
  <si>
    <t>Glazed Fanlights</t>
  </si>
  <si>
    <t>Overall area not exceeding 1m2</t>
  </si>
  <si>
    <t>Overall area over 1m2 not exceeding 2m2</t>
  </si>
  <si>
    <t>GRP Panels</t>
  </si>
  <si>
    <t>Overall area over 2m2 not exceeding 3m3</t>
  </si>
  <si>
    <t>Door and Frame</t>
  </si>
  <si>
    <t>Overall area over 2m2 not exceeding 3m2</t>
  </si>
  <si>
    <t>Overall area over 3m2 not exceeding 4m2</t>
  </si>
  <si>
    <t>Fixed Glazed panels</t>
  </si>
  <si>
    <t>SOUR to be used for potential AI's</t>
  </si>
  <si>
    <t>A</t>
  </si>
  <si>
    <t>B</t>
  </si>
  <si>
    <t>m2</t>
  </si>
  <si>
    <t>C</t>
  </si>
  <si>
    <t>D</t>
  </si>
  <si>
    <t>E</t>
  </si>
  <si>
    <t>Page 3</t>
  </si>
  <si>
    <t>Page 4</t>
  </si>
  <si>
    <t xml:space="preserve">Carried to Summary  </t>
  </si>
  <si>
    <t>Preliminaries</t>
  </si>
  <si>
    <t>Cost Per Week</t>
  </si>
  <si>
    <t>Total Cost</t>
  </si>
  <si>
    <t>PI</t>
  </si>
  <si>
    <t>Weeks</t>
  </si>
  <si>
    <t>Annual Preliminaries allowance, carried to Summary</t>
  </si>
  <si>
    <t>£</t>
  </si>
  <si>
    <t xml:space="preserve">Cost for Preliminaries (all as Specified in Section 1 - Preliminaries of Tender Documents </t>
  </si>
  <si>
    <t>Page 2 - Preliminaries</t>
  </si>
  <si>
    <t>Page 2 - Communal Doors and Screens</t>
  </si>
  <si>
    <t>Page 3 - SOUR for AI's</t>
  </si>
  <si>
    <t>Each storey to be assumed to be 2600mm</t>
  </si>
  <si>
    <t xml:space="preserve">Additional Plain Glazing  (as Spec Items 4/4/ D-F and 4/5/ A &amp; B) </t>
  </si>
  <si>
    <t>Additional Obscure Glazing (as Spec Items 4/4/ D-F and 4/5/ A &amp;B)</t>
  </si>
  <si>
    <t>Extra Over plain glazing for toughened glass (as Specification Item 4/5/C)</t>
  </si>
  <si>
    <t>Extra Over obscure glazing for toughened glass (as Specification Item 4/5C)</t>
  </si>
  <si>
    <t>Extra Over plain glazing for solid panels (as Specification Items 4/4/F and 4/5/A)</t>
  </si>
  <si>
    <t>Item</t>
  </si>
  <si>
    <t>P2</t>
  </si>
  <si>
    <t xml:space="preserve">Extra over Preliminaries (P1) for the costs involved in setting up the the site compound and clearance away on completion of order including making good of all land etc. </t>
  </si>
  <si>
    <t>No.</t>
  </si>
  <si>
    <t xml:space="preserve">Style No </t>
  </si>
  <si>
    <t>SECTION 6A.2</t>
  </si>
  <si>
    <t>Works to be carried out in accordance with Section 2 NBS and Section the Section 4 Performance Specification (NB - all glass installed to be safety glass)</t>
  </si>
  <si>
    <t>Communal Door and Screen Type (as per Drawing BS 100)</t>
  </si>
  <si>
    <t>SECTION 6A 2 - SUMMARY</t>
  </si>
  <si>
    <t xml:space="preserve">Section 6A.2 - Carried to Pricing Summary     </t>
  </si>
  <si>
    <t>Section 9A D.1.2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</si>
</sst>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4" x14ac:knownFonts="1"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15"/>
      <name val="Arial"/>
      <family val="2"/>
    </font>
    <font>
      <b/>
      <sz val="7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53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ill="0" applyBorder="0" applyAlignment="0" applyProtection="0"/>
    <xf numFmtId="0" fontId="10" fillId="0" borderId="0"/>
  </cellStyleXfs>
  <cellXfs count="89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7" fontId="0" fillId="0" borderId="0" xfId="0" applyNumberFormat="1"/>
    <xf numFmtId="2" fontId="0" fillId="0" borderId="0" xfId="0" applyNumberFormat="1" applyAlignment="1">
      <alignment horizontal="center" wrapText="1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7" fontId="0" fillId="0" borderId="0" xfId="0" applyNumberFormat="1" applyAlignment="1">
      <alignment horizontal="right"/>
    </xf>
    <xf numFmtId="17" fontId="2" fillId="0" borderId="0" xfId="0" applyNumberFormat="1" applyFont="1"/>
    <xf numFmtId="1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6" fillId="0" borderId="0" xfId="0" applyNumberFormat="1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2" fontId="0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2" fontId="9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4" fontId="6" fillId="2" borderId="0" xfId="0" applyNumberFormat="1" applyFont="1" applyFill="1" applyProtection="1">
      <protection locked="0"/>
    </xf>
    <xf numFmtId="44" fontId="10" fillId="0" borderId="0" xfId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2" fillId="0" borderId="0" xfId="0" applyNumberFormat="1" applyFont="1" applyAlignment="1" applyProtection="1">
      <alignment horizontal="center" wrapText="1"/>
      <protection locked="0"/>
    </xf>
    <xf numFmtId="44" fontId="10" fillId="0" borderId="1" xfId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4" fontId="0" fillId="0" borderId="2" xfId="0" applyNumberFormat="1" applyBorder="1"/>
    <xf numFmtId="4" fontId="2" fillId="0" borderId="0" xfId="0" applyNumberFormat="1" applyFont="1" applyAlignment="1">
      <alignment horizontal="left"/>
    </xf>
    <xf numFmtId="0" fontId="0" fillId="0" borderId="0" xfId="0" applyBorder="1"/>
    <xf numFmtId="0" fontId="1" fillId="0" borderId="0" xfId="0" applyFont="1" applyAlignment="1"/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/>
    <xf numFmtId="0" fontId="12" fillId="0" borderId="0" xfId="0" applyFont="1" applyAlignment="1"/>
    <xf numFmtId="0" fontId="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4" fontId="2" fillId="0" borderId="0" xfId="0" applyNumberFormat="1" applyFont="1" applyAlignment="1">
      <alignment horizontal="center" vertical="top"/>
    </xf>
    <xf numFmtId="44" fontId="10" fillId="0" borderId="0" xfId="1" applyAlignment="1">
      <alignment horizontal="center" vertical="top"/>
    </xf>
    <xf numFmtId="44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left"/>
    </xf>
    <xf numFmtId="1" fontId="2" fillId="0" borderId="0" xfId="0" applyNumberFormat="1" applyFont="1" applyAlignme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 wrapText="1"/>
    </xf>
    <xf numFmtId="2" fontId="2" fillId="0" borderId="0" xfId="0" applyNumberFormat="1" applyFont="1" applyAlignment="1">
      <alignment horizontal="left" vertical="top" wrapText="1"/>
    </xf>
    <xf numFmtId="4" fontId="0" fillId="0" borderId="0" xfId="0" applyNumberFormat="1" applyAlignment="1">
      <alignment vertical="top"/>
    </xf>
    <xf numFmtId="0" fontId="2" fillId="0" borderId="0" xfId="0" applyFont="1" applyAlignment="1">
      <alignment horizontal="right" vertical="center" wrapText="1"/>
    </xf>
    <xf numFmtId="4" fontId="2" fillId="0" borderId="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tabSelected="1" view="pageBreakPreview" topLeftCell="A28" zoomScaleNormal="100" zoomScaleSheetLayoutView="100" workbookViewId="0">
      <selection activeCell="D31" sqref="D31"/>
    </sheetView>
  </sheetViews>
  <sheetFormatPr defaultRowHeight="15.5" x14ac:dyDescent="0.35"/>
  <cols>
    <col min="1" max="1" width="2" customWidth="1"/>
    <col min="2" max="3" width="5" style="27" customWidth="1"/>
    <col min="4" max="4" width="23.69140625" style="5" customWidth="1"/>
    <col min="5" max="5" width="11.765625" customWidth="1"/>
    <col min="6" max="6" width="11.765625" style="11" hidden="1" customWidth="1"/>
    <col min="7" max="7" width="10" style="11" hidden="1" customWidth="1"/>
    <col min="8" max="8" width="11.69140625" style="12" customWidth="1"/>
    <col min="9" max="9" width="7.765625" style="4" customWidth="1"/>
    <col min="10" max="10" width="9" style="18" customWidth="1"/>
    <col min="11" max="11" width="14" customWidth="1"/>
  </cols>
  <sheetData>
    <row r="1" spans="6:8" ht="31" x14ac:dyDescent="0.35">
      <c r="F1" s="1" t="s">
        <v>0</v>
      </c>
      <c r="G1" s="2" t="s">
        <v>1</v>
      </c>
      <c r="H1" s="3"/>
    </row>
    <row r="2" spans="6:8" x14ac:dyDescent="0.35">
      <c r="F2" s="1"/>
      <c r="G2" s="2"/>
      <c r="H2" s="3"/>
    </row>
    <row r="3" spans="6:8" x14ac:dyDescent="0.35">
      <c r="F3" s="1"/>
      <c r="G3" s="2"/>
      <c r="H3" s="3"/>
    </row>
    <row r="4" spans="6:8" x14ac:dyDescent="0.35">
      <c r="F4" s="1"/>
      <c r="G4" s="2"/>
      <c r="H4" s="3"/>
    </row>
    <row r="5" spans="6:8" x14ac:dyDescent="0.35">
      <c r="F5" s="1"/>
      <c r="G5" s="2"/>
      <c r="H5" s="3"/>
    </row>
    <row r="6" spans="6:8" x14ac:dyDescent="0.35">
      <c r="F6" s="1"/>
      <c r="G6" s="2"/>
      <c r="H6" s="3"/>
    </row>
    <row r="7" spans="6:8" x14ac:dyDescent="0.35">
      <c r="F7" s="1"/>
      <c r="G7" s="2"/>
      <c r="H7" s="3"/>
    </row>
    <row r="8" spans="6:8" x14ac:dyDescent="0.35">
      <c r="F8" s="1"/>
      <c r="G8" s="2"/>
      <c r="H8" s="3"/>
    </row>
    <row r="9" spans="6:8" x14ac:dyDescent="0.35">
      <c r="F9" s="1"/>
      <c r="G9" s="2"/>
      <c r="H9" s="3"/>
    </row>
    <row r="10" spans="6:8" x14ac:dyDescent="0.35">
      <c r="F10" s="1"/>
      <c r="G10" s="2"/>
      <c r="H10" s="3"/>
    </row>
    <row r="11" spans="6:8" x14ac:dyDescent="0.35">
      <c r="F11" s="1"/>
      <c r="G11" s="2"/>
      <c r="H11" s="3"/>
    </row>
    <row r="12" spans="6:8" x14ac:dyDescent="0.35">
      <c r="F12" s="1"/>
      <c r="G12" s="2"/>
      <c r="H12" s="3"/>
    </row>
    <row r="13" spans="6:8" x14ac:dyDescent="0.35">
      <c r="F13" s="1"/>
      <c r="G13" s="2"/>
      <c r="H13" s="3"/>
    </row>
    <row r="14" spans="6:8" x14ac:dyDescent="0.35">
      <c r="F14" s="1"/>
      <c r="G14" s="2"/>
      <c r="H14" s="3"/>
    </row>
    <row r="15" spans="6:8" x14ac:dyDescent="0.35">
      <c r="F15" s="1"/>
      <c r="G15" s="2"/>
      <c r="H15" s="3"/>
    </row>
    <row r="16" spans="6:8" x14ac:dyDescent="0.35">
      <c r="F16" s="1"/>
      <c r="G16" s="2"/>
      <c r="H16" s="3"/>
    </row>
    <row r="17" spans="4:11" x14ac:dyDescent="0.35">
      <c r="F17" s="1"/>
      <c r="G17" s="2"/>
      <c r="H17" s="3"/>
    </row>
    <row r="18" spans="4:11" x14ac:dyDescent="0.35">
      <c r="F18" s="1"/>
      <c r="G18" s="2"/>
      <c r="H18" s="3"/>
    </row>
    <row r="19" spans="4:11" x14ac:dyDescent="0.35">
      <c r="F19" s="1"/>
      <c r="G19" s="2"/>
      <c r="H19" s="3"/>
    </row>
    <row r="20" spans="4:11" x14ac:dyDescent="0.35">
      <c r="F20" s="1"/>
      <c r="G20" s="2"/>
      <c r="H20" s="3"/>
    </row>
    <row r="21" spans="4:11" x14ac:dyDescent="0.35">
      <c r="F21" s="1"/>
      <c r="G21" s="2"/>
      <c r="H21" s="3"/>
    </row>
    <row r="22" spans="4:11" x14ac:dyDescent="0.35">
      <c r="F22" s="1"/>
      <c r="G22" s="2"/>
      <c r="H22" s="3"/>
    </row>
    <row r="23" spans="4:11" x14ac:dyDescent="0.35">
      <c r="F23" s="1"/>
      <c r="G23" s="2"/>
      <c r="H23" s="3"/>
    </row>
    <row r="24" spans="4:11" x14ac:dyDescent="0.35">
      <c r="F24" s="1"/>
      <c r="G24" s="2"/>
      <c r="H24" s="3"/>
    </row>
    <row r="25" spans="4:11" x14ac:dyDescent="0.35">
      <c r="F25" s="1"/>
      <c r="G25" s="2"/>
      <c r="H25" s="3"/>
    </row>
    <row r="26" spans="4:11" x14ac:dyDescent="0.35">
      <c r="E26" s="6" t="s">
        <v>71</v>
      </c>
      <c r="F26" s="1"/>
      <c r="G26" s="2"/>
      <c r="H26" s="3"/>
    </row>
    <row r="27" spans="4:11" x14ac:dyDescent="0.35">
      <c r="E27" s="7"/>
      <c r="F27" s="8"/>
      <c r="G27" s="9">
        <v>1.4E-2</v>
      </c>
      <c r="H27" s="10"/>
    </row>
    <row r="28" spans="4:11" x14ac:dyDescent="0.35">
      <c r="E28" s="7"/>
      <c r="F28" s="8"/>
      <c r="G28" s="9">
        <v>4.7E-2</v>
      </c>
      <c r="H28" s="10"/>
    </row>
    <row r="29" spans="4:11" ht="30" customHeight="1" x14ac:dyDescent="0.35">
      <c r="D29" s="80" t="s">
        <v>12</v>
      </c>
      <c r="E29" s="81"/>
      <c r="F29" s="81"/>
      <c r="G29" s="81"/>
      <c r="H29" s="81"/>
      <c r="I29" s="81"/>
      <c r="J29" s="81"/>
      <c r="K29" s="81"/>
    </row>
    <row r="30" spans="4:11" x14ac:dyDescent="0.35">
      <c r="D30" s="13"/>
      <c r="E30" s="7"/>
      <c r="F30" s="11" t="s">
        <v>2</v>
      </c>
      <c r="G30" s="9">
        <v>3.2000000000000001E-2</v>
      </c>
    </row>
    <row r="31" spans="4:11" x14ac:dyDescent="0.35">
      <c r="E31" s="14"/>
      <c r="G31" s="15">
        <f>+(((((1*1.014)*1.047)*1.053)*1.032))-1</f>
        <v>0.15369950196800009</v>
      </c>
    </row>
    <row r="33" spans="2:11" x14ac:dyDescent="0.35">
      <c r="B33" s="16"/>
      <c r="C33" s="16"/>
      <c r="D33" s="17" t="s">
        <v>14</v>
      </c>
    </row>
    <row r="34" spans="2:11" x14ac:dyDescent="0.35">
      <c r="B34" s="16"/>
      <c r="C34" s="16"/>
      <c r="D34" s="17" t="s">
        <v>13</v>
      </c>
    </row>
    <row r="35" spans="2:11" x14ac:dyDescent="0.35">
      <c r="B35" s="16"/>
      <c r="C35" s="16"/>
    </row>
    <row r="36" spans="2:11" x14ac:dyDescent="0.35">
      <c r="B36" s="49" t="s">
        <v>15</v>
      </c>
      <c r="C36" s="49"/>
      <c r="D36" s="50" t="s">
        <v>60</v>
      </c>
      <c r="I36" s="48"/>
      <c r="J36" s="48"/>
      <c r="K36" s="48"/>
    </row>
    <row r="37" spans="2:11" ht="33" customHeight="1" x14ac:dyDescent="0.35">
      <c r="B37" s="49" t="s">
        <v>16</v>
      </c>
      <c r="C37" s="49"/>
      <c r="D37" s="82" t="s">
        <v>72</v>
      </c>
      <c r="E37" s="83"/>
      <c r="F37" s="83"/>
      <c r="G37" s="83"/>
      <c r="H37" s="83"/>
      <c r="I37" s="83"/>
      <c r="J37" s="83"/>
      <c r="K37" s="83"/>
    </row>
    <row r="38" spans="2:11" ht="17.5" x14ac:dyDescent="0.35">
      <c r="B38" s="84"/>
      <c r="C38" s="84"/>
      <c r="D38" s="85"/>
      <c r="E38" s="85"/>
      <c r="F38" s="85"/>
      <c r="G38" s="85"/>
      <c r="H38" s="85"/>
      <c r="I38" s="85"/>
      <c r="J38" s="85"/>
      <c r="K38" s="85"/>
    </row>
    <row r="39" spans="2:11" ht="31" x14ac:dyDescent="0.35">
      <c r="B39" s="49"/>
      <c r="C39" s="49"/>
      <c r="D39" s="86" t="s">
        <v>49</v>
      </c>
      <c r="E39" s="83"/>
      <c r="F39" s="83"/>
      <c r="G39" s="83"/>
      <c r="H39" s="83"/>
      <c r="I39" s="51"/>
      <c r="J39" s="23" t="s">
        <v>50</v>
      </c>
      <c r="K39" s="65" t="s">
        <v>51</v>
      </c>
    </row>
    <row r="40" spans="2:11" ht="17.5" x14ac:dyDescent="0.35">
      <c r="B40" s="84"/>
      <c r="C40" s="84"/>
      <c r="D40" s="85"/>
      <c r="E40" s="85"/>
      <c r="F40" s="85"/>
      <c r="G40" s="85"/>
      <c r="H40" s="85"/>
      <c r="I40" s="85"/>
      <c r="J40" s="85"/>
      <c r="K40" s="85"/>
    </row>
    <row r="41" spans="2:11" ht="46.5" customHeight="1" x14ac:dyDescent="0.35">
      <c r="B41" s="66" t="s">
        <v>52</v>
      </c>
      <c r="C41" s="66"/>
      <c r="D41" s="87" t="s">
        <v>56</v>
      </c>
      <c r="E41" s="77"/>
      <c r="F41" s="24">
        <v>52</v>
      </c>
      <c r="G41" s="67" t="s">
        <v>53</v>
      </c>
      <c r="H41" s="24">
        <v>52</v>
      </c>
      <c r="I41" s="67" t="s">
        <v>53</v>
      </c>
      <c r="J41" s="23">
        <v>151</v>
      </c>
      <c r="K41" s="68">
        <f>+H41*J41</f>
        <v>7852</v>
      </c>
    </row>
    <row r="42" spans="2:11" ht="46.5" customHeight="1" x14ac:dyDescent="0.35">
      <c r="B42" s="66"/>
      <c r="C42" s="66"/>
      <c r="D42" s="23"/>
      <c r="E42" s="52"/>
      <c r="F42" s="24"/>
      <c r="G42" s="67"/>
      <c r="H42" s="24"/>
      <c r="I42" s="67"/>
      <c r="J42" s="23"/>
      <c r="K42" s="68"/>
    </row>
    <row r="43" spans="2:11" ht="83.25" customHeight="1" thickBot="1" x14ac:dyDescent="0.4">
      <c r="B43" s="66" t="s">
        <v>67</v>
      </c>
      <c r="C43" s="23"/>
      <c r="D43" s="87" t="s">
        <v>68</v>
      </c>
      <c r="E43" s="77"/>
      <c r="F43" s="24">
        <v>6</v>
      </c>
      <c r="G43" s="67" t="s">
        <v>69</v>
      </c>
      <c r="H43" s="24">
        <v>6</v>
      </c>
      <c r="I43" s="67" t="s">
        <v>69</v>
      </c>
      <c r="J43" s="23">
        <v>0</v>
      </c>
      <c r="K43" s="68">
        <f>+H43*J43</f>
        <v>0</v>
      </c>
    </row>
    <row r="44" spans="2:11" ht="36" customHeight="1" thickBot="1" x14ac:dyDescent="0.4">
      <c r="B44" s="66"/>
      <c r="C44" s="66"/>
      <c r="D44" s="23"/>
      <c r="E44" s="88" t="s">
        <v>54</v>
      </c>
      <c r="F44" s="83"/>
      <c r="G44" s="83"/>
      <c r="H44" s="77"/>
      <c r="I44" s="77"/>
      <c r="J44" s="69" t="s">
        <v>55</v>
      </c>
      <c r="K44" s="70">
        <f>SUM(K41:K43)</f>
        <v>7852</v>
      </c>
    </row>
    <row r="45" spans="2:11" ht="19.5" customHeight="1" x14ac:dyDescent="0.35">
      <c r="B45" s="84"/>
      <c r="C45" s="84"/>
      <c r="D45" s="85"/>
      <c r="E45" s="85"/>
      <c r="F45" s="85"/>
      <c r="G45" s="85"/>
      <c r="H45" s="85"/>
      <c r="I45" s="85"/>
      <c r="J45" s="85"/>
      <c r="K45" s="85"/>
    </row>
    <row r="46" spans="2:11" x14ac:dyDescent="0.35">
      <c r="B46" s="19"/>
      <c r="C46" s="19"/>
      <c r="D46" s="79" t="s">
        <v>11</v>
      </c>
      <c r="E46" s="75"/>
      <c r="F46" s="75"/>
      <c r="G46" s="75"/>
      <c r="H46" s="75"/>
    </row>
    <row r="47" spans="2:11" ht="12.75" customHeight="1" x14ac:dyDescent="0.35">
      <c r="B47" s="19"/>
      <c r="C47" s="19"/>
      <c r="D47" s="20"/>
      <c r="E47" s="21"/>
      <c r="F47" s="22"/>
    </row>
    <row r="48" spans="2:11" ht="46.15" customHeight="1" x14ac:dyDescent="0.35">
      <c r="B48" s="19" t="s">
        <v>70</v>
      </c>
      <c r="C48" s="19" t="s">
        <v>66</v>
      </c>
      <c r="D48" s="23" t="s">
        <v>73</v>
      </c>
      <c r="E48" s="24"/>
      <c r="F48" s="25" t="s">
        <v>3</v>
      </c>
      <c r="G48" s="1" t="s">
        <v>0</v>
      </c>
      <c r="H48" s="3" t="s">
        <v>4</v>
      </c>
      <c r="I48" s="26"/>
      <c r="J48" s="26" t="s">
        <v>5</v>
      </c>
      <c r="K48" s="27" t="s">
        <v>6</v>
      </c>
    </row>
    <row r="49" spans="2:23" ht="17.25" customHeight="1" x14ac:dyDescent="0.35">
      <c r="B49" s="28"/>
      <c r="C49" s="28"/>
      <c r="D49" s="29"/>
      <c r="E49" s="29"/>
      <c r="F49" s="25"/>
      <c r="G49" s="1"/>
      <c r="H49" s="3"/>
      <c r="I49" s="26"/>
      <c r="J49" s="26"/>
      <c r="K49" s="27"/>
    </row>
    <row r="50" spans="2:23" ht="14.25" customHeight="1" x14ac:dyDescent="0.35">
      <c r="B50" s="19"/>
      <c r="C50" s="19"/>
      <c r="D50" s="79" t="s">
        <v>17</v>
      </c>
      <c r="E50" s="75"/>
      <c r="F50" s="25"/>
      <c r="G50" s="1"/>
      <c r="H50" s="3"/>
      <c r="I50" s="26"/>
      <c r="J50" s="26"/>
      <c r="K50" s="27"/>
    </row>
    <row r="51" spans="2:23" ht="12.75" customHeight="1" x14ac:dyDescent="0.35">
      <c r="B51" s="19"/>
      <c r="C51" s="19"/>
      <c r="D51" s="30"/>
      <c r="E51" s="31"/>
      <c r="F51" s="25"/>
      <c r="G51" s="1"/>
      <c r="H51" s="3"/>
      <c r="I51" s="26"/>
      <c r="J51" s="26"/>
      <c r="K51" s="27"/>
    </row>
    <row r="52" spans="2:23" ht="16.5" customHeight="1" x14ac:dyDescent="0.35">
      <c r="B52" s="19">
        <v>1</v>
      </c>
      <c r="C52" s="19" t="s">
        <v>7</v>
      </c>
      <c r="D52" s="78" t="s">
        <v>18</v>
      </c>
      <c r="E52" s="75"/>
      <c r="F52" s="25"/>
      <c r="G52" s="1"/>
      <c r="H52" s="3">
        <v>20</v>
      </c>
      <c r="I52" s="26" t="s">
        <v>19</v>
      </c>
      <c r="J52" s="32">
        <v>338</v>
      </c>
      <c r="K52" s="33">
        <f t="shared" ref="K52:K58" si="0">IF(I52="Item",1*J52,H52*J52)</f>
        <v>6760</v>
      </c>
    </row>
    <row r="53" spans="2:23" ht="16.5" customHeight="1" x14ac:dyDescent="0.35">
      <c r="B53" s="19">
        <v>1</v>
      </c>
      <c r="C53" s="19" t="s">
        <v>8</v>
      </c>
      <c r="D53" s="78" t="s">
        <v>20</v>
      </c>
      <c r="E53" s="75"/>
      <c r="F53" s="25"/>
      <c r="G53" s="1"/>
      <c r="H53" s="3">
        <v>20</v>
      </c>
      <c r="I53" s="26" t="s">
        <v>19</v>
      </c>
      <c r="J53" s="32">
        <v>263</v>
      </c>
      <c r="K53" s="33">
        <f t="shared" si="0"/>
        <v>5260</v>
      </c>
    </row>
    <row r="54" spans="2:23" ht="15" customHeight="1" x14ac:dyDescent="0.35">
      <c r="B54" s="19">
        <v>1</v>
      </c>
      <c r="C54" s="19" t="s">
        <v>9</v>
      </c>
      <c r="D54" s="78" t="s">
        <v>21</v>
      </c>
      <c r="E54" s="75"/>
      <c r="F54" s="25"/>
      <c r="G54" s="1"/>
      <c r="H54" s="34">
        <v>20</v>
      </c>
      <c r="I54" s="35" t="s">
        <v>19</v>
      </c>
      <c r="J54" s="32">
        <v>224</v>
      </c>
      <c r="K54" s="33">
        <f t="shared" si="0"/>
        <v>4480</v>
      </c>
    </row>
    <row r="55" spans="2:23" ht="15" customHeight="1" x14ac:dyDescent="0.35">
      <c r="B55" s="19">
        <v>1</v>
      </c>
      <c r="C55" s="19" t="s">
        <v>26</v>
      </c>
      <c r="D55" s="78" t="s">
        <v>22</v>
      </c>
      <c r="E55" s="75"/>
      <c r="F55" s="25"/>
      <c r="G55" s="1"/>
      <c r="H55" s="3">
        <v>20</v>
      </c>
      <c r="I55" s="26" t="s">
        <v>19</v>
      </c>
      <c r="J55" s="32">
        <v>224</v>
      </c>
      <c r="K55" s="33">
        <f t="shared" si="0"/>
        <v>4480</v>
      </c>
    </row>
    <row r="56" spans="2:23" ht="15" customHeight="1" x14ac:dyDescent="0.35">
      <c r="B56" s="19">
        <v>1</v>
      </c>
      <c r="C56" s="19" t="s">
        <v>27</v>
      </c>
      <c r="D56" s="78" t="s">
        <v>23</v>
      </c>
      <c r="E56" s="75"/>
      <c r="F56" s="25"/>
      <c r="G56" s="1"/>
      <c r="H56" s="34">
        <v>20</v>
      </c>
      <c r="I56" s="35" t="s">
        <v>19</v>
      </c>
      <c r="J56" s="32">
        <v>187</v>
      </c>
      <c r="K56" s="33">
        <f t="shared" si="0"/>
        <v>3740</v>
      </c>
    </row>
    <row r="57" spans="2:23" ht="15" customHeight="1" x14ac:dyDescent="0.35">
      <c r="B57" s="19">
        <v>1</v>
      </c>
      <c r="C57" s="19" t="s">
        <v>28</v>
      </c>
      <c r="D57" s="78" t="s">
        <v>24</v>
      </c>
      <c r="E57" s="75"/>
      <c r="F57" s="25"/>
      <c r="G57" s="1"/>
      <c r="H57" s="3">
        <v>15</v>
      </c>
      <c r="I57" s="26" t="s">
        <v>19</v>
      </c>
      <c r="J57" s="32">
        <v>187</v>
      </c>
      <c r="K57" s="33">
        <f t="shared" si="0"/>
        <v>2805</v>
      </c>
    </row>
    <row r="58" spans="2:23" ht="15" customHeight="1" x14ac:dyDescent="0.35">
      <c r="B58" s="19">
        <v>1</v>
      </c>
      <c r="C58" s="19" t="s">
        <v>29</v>
      </c>
      <c r="D58" s="78" t="s">
        <v>25</v>
      </c>
      <c r="E58" s="75"/>
      <c r="F58" s="25"/>
      <c r="G58" s="1"/>
      <c r="H58" s="34">
        <v>10</v>
      </c>
      <c r="I58" s="35" t="s">
        <v>19</v>
      </c>
      <c r="J58" s="32">
        <v>194</v>
      </c>
      <c r="K58" s="33">
        <f t="shared" si="0"/>
        <v>1940</v>
      </c>
    </row>
    <row r="59" spans="2:23" ht="17.25" customHeight="1" x14ac:dyDescent="0.35">
      <c r="B59" s="28"/>
      <c r="C59" s="28"/>
      <c r="D59" s="29"/>
      <c r="E59" s="29"/>
      <c r="F59" s="25"/>
      <c r="G59" s="1"/>
      <c r="H59" s="3"/>
      <c r="I59" s="26"/>
      <c r="J59" s="26"/>
      <c r="K59" s="27"/>
    </row>
    <row r="60" spans="2:23" ht="14.25" customHeight="1" x14ac:dyDescent="0.35">
      <c r="B60" s="19"/>
      <c r="C60" s="19"/>
      <c r="D60" s="79" t="s">
        <v>33</v>
      </c>
      <c r="E60" s="75"/>
      <c r="F60" s="25"/>
      <c r="G60" s="1"/>
      <c r="H60" s="3"/>
      <c r="I60" s="26"/>
      <c r="J60" s="26"/>
      <c r="K60" s="27"/>
    </row>
    <row r="61" spans="2:23" ht="12.75" customHeight="1" x14ac:dyDescent="0.35">
      <c r="B61" s="19"/>
      <c r="C61" s="19"/>
      <c r="D61" s="73"/>
      <c r="E61" s="71"/>
      <c r="F61" s="25"/>
      <c r="G61" s="1"/>
      <c r="H61" s="3"/>
      <c r="I61" s="26"/>
      <c r="J61" s="26"/>
      <c r="K61" s="27"/>
    </row>
    <row r="62" spans="2:23" ht="17.25" customHeight="1" x14ac:dyDescent="0.35">
      <c r="B62" s="19">
        <v>2</v>
      </c>
      <c r="C62" s="19" t="s">
        <v>7</v>
      </c>
      <c r="D62" s="78" t="s">
        <v>31</v>
      </c>
      <c r="E62" s="75"/>
      <c r="F62" s="25"/>
      <c r="G62" s="1"/>
      <c r="H62" s="3">
        <v>25</v>
      </c>
      <c r="I62" s="35" t="s">
        <v>19</v>
      </c>
      <c r="J62" s="32">
        <v>369</v>
      </c>
      <c r="K62" s="33">
        <f>IF(I79="Item",1*J62,H79*J62)</f>
        <v>9225</v>
      </c>
    </row>
    <row r="63" spans="2:23" ht="16.5" customHeight="1" x14ac:dyDescent="0.35">
      <c r="B63" s="19">
        <v>2</v>
      </c>
      <c r="C63" s="19" t="s">
        <v>8</v>
      </c>
      <c r="D63" s="78" t="s">
        <v>32</v>
      </c>
      <c r="E63" s="75"/>
      <c r="F63" s="25"/>
      <c r="G63" s="1"/>
      <c r="H63" s="3">
        <v>50</v>
      </c>
      <c r="I63" s="35" t="s">
        <v>19</v>
      </c>
      <c r="J63" s="32">
        <v>210</v>
      </c>
      <c r="K63" s="33">
        <f>IF(I80="Item",1*J63,H80*J63)</f>
        <v>10500</v>
      </c>
      <c r="P63" s="19"/>
      <c r="Q63" s="19"/>
      <c r="R63" s="79"/>
      <c r="S63" s="75"/>
      <c r="T63" s="25"/>
      <c r="U63" s="1"/>
      <c r="V63" s="3"/>
      <c r="W63" s="26"/>
    </row>
    <row r="64" spans="2:23" ht="17.25" customHeight="1" x14ac:dyDescent="0.35">
      <c r="B64" s="19">
        <v>2</v>
      </c>
      <c r="C64" s="19" t="s">
        <v>9</v>
      </c>
      <c r="D64" s="78" t="s">
        <v>34</v>
      </c>
      <c r="E64" s="75"/>
      <c r="F64" s="25"/>
      <c r="G64" s="1"/>
      <c r="H64" s="34">
        <v>25</v>
      </c>
      <c r="I64" s="35" t="s">
        <v>19</v>
      </c>
      <c r="J64" s="32">
        <v>198</v>
      </c>
      <c r="K64" s="33">
        <f>IF(I81="Item",1*J64,H81*J64)</f>
        <v>0</v>
      </c>
      <c r="P64" s="19"/>
      <c r="Q64" s="19"/>
      <c r="R64" s="30"/>
      <c r="S64" s="31"/>
      <c r="T64" s="25"/>
      <c r="U64" s="1"/>
      <c r="V64" s="3"/>
      <c r="W64" s="26"/>
    </row>
    <row r="65" spans="2:23" ht="13.5" customHeight="1" x14ac:dyDescent="0.35">
      <c r="J65" s="26"/>
      <c r="K65" s="27"/>
      <c r="P65" s="19"/>
      <c r="Q65" s="19"/>
      <c r="R65" s="78"/>
      <c r="S65" s="75"/>
      <c r="T65" s="25"/>
      <c r="U65" s="1"/>
      <c r="V65" s="3"/>
      <c r="W65" s="35"/>
    </row>
    <row r="66" spans="2:23" ht="20.5" customHeight="1" x14ac:dyDescent="0.35">
      <c r="B66" s="19"/>
      <c r="C66" s="19"/>
      <c r="D66" s="79" t="s">
        <v>35</v>
      </c>
      <c r="E66" s="75"/>
      <c r="F66" s="25"/>
      <c r="G66" s="1"/>
      <c r="H66" s="3"/>
      <c r="I66" s="26"/>
      <c r="J66" s="26"/>
      <c r="K66" s="27"/>
      <c r="P66" s="19"/>
      <c r="Q66" s="19"/>
      <c r="R66" s="78"/>
      <c r="S66" s="75"/>
      <c r="T66" s="25"/>
      <c r="U66" s="1"/>
      <c r="V66" s="3"/>
      <c r="W66" s="35"/>
    </row>
    <row r="67" spans="2:23" ht="18" customHeight="1" x14ac:dyDescent="0.35">
      <c r="B67" s="19"/>
      <c r="C67" s="19"/>
      <c r="D67" s="30"/>
      <c r="E67" s="31"/>
      <c r="F67" s="25"/>
      <c r="G67" s="1"/>
      <c r="H67" s="3"/>
      <c r="I67" s="26"/>
      <c r="J67" s="26"/>
      <c r="K67" s="27"/>
      <c r="P67" s="19"/>
      <c r="Q67" s="19"/>
      <c r="R67" s="78"/>
      <c r="S67" s="75"/>
      <c r="T67" s="25"/>
      <c r="U67" s="1"/>
      <c r="V67" s="34"/>
      <c r="W67" s="35"/>
    </row>
    <row r="68" spans="2:23" ht="15" customHeight="1" x14ac:dyDescent="0.35">
      <c r="B68" s="19">
        <v>3</v>
      </c>
      <c r="C68" s="19" t="s">
        <v>7</v>
      </c>
      <c r="D68" s="78" t="s">
        <v>36</v>
      </c>
      <c r="E68" s="75"/>
      <c r="F68" s="25"/>
      <c r="G68" s="1"/>
      <c r="H68" s="3">
        <v>75</v>
      </c>
      <c r="I68" s="35" t="s">
        <v>19</v>
      </c>
      <c r="J68" s="32">
        <v>899</v>
      </c>
      <c r="K68" s="33">
        <f>IF(I68="Item",1*J68,H68*J68)</f>
        <v>67425</v>
      </c>
    </row>
    <row r="69" spans="2:23" ht="15.75" customHeight="1" x14ac:dyDescent="0.35">
      <c r="B69" s="19">
        <v>3</v>
      </c>
      <c r="C69" s="19" t="s">
        <v>8</v>
      </c>
      <c r="D69" s="78" t="s">
        <v>37</v>
      </c>
      <c r="E69" s="75"/>
      <c r="F69" s="25"/>
      <c r="G69" s="1"/>
      <c r="H69" s="3">
        <v>50</v>
      </c>
      <c r="I69" s="35" t="s">
        <v>19</v>
      </c>
      <c r="J69" s="32">
        <v>727</v>
      </c>
      <c r="K69" s="33">
        <f>IF(I69="Item",1*J69,H69*J69)</f>
        <v>36350</v>
      </c>
    </row>
    <row r="70" spans="2:23" ht="15" customHeight="1" x14ac:dyDescent="0.35">
      <c r="B70" s="28"/>
      <c r="C70" s="28"/>
      <c r="D70" s="36"/>
      <c r="E70" s="36"/>
      <c r="F70" s="25"/>
      <c r="G70" s="1"/>
      <c r="I70" s="35"/>
      <c r="J70" s="26"/>
      <c r="K70" s="27"/>
    </row>
    <row r="71" spans="2:23" ht="15" customHeight="1" x14ac:dyDescent="0.35">
      <c r="B71" s="19"/>
      <c r="C71" s="19"/>
      <c r="D71" s="79" t="s">
        <v>38</v>
      </c>
      <c r="E71" s="75"/>
      <c r="F71" s="25"/>
      <c r="G71" s="1"/>
      <c r="H71" s="3"/>
      <c r="I71" s="26"/>
    </row>
    <row r="72" spans="2:23" ht="14.25" customHeight="1" x14ac:dyDescent="0.35">
      <c r="B72" s="19"/>
      <c r="C72" s="19"/>
      <c r="D72" s="30"/>
      <c r="E72" s="31"/>
      <c r="F72" s="25"/>
      <c r="G72" s="1"/>
      <c r="H72" s="3"/>
      <c r="I72" s="26"/>
    </row>
    <row r="73" spans="2:23" ht="18" customHeight="1" x14ac:dyDescent="0.35">
      <c r="B73" s="19">
        <v>4</v>
      </c>
      <c r="C73" s="19" t="s">
        <v>7</v>
      </c>
      <c r="D73" s="78" t="s">
        <v>31</v>
      </c>
      <c r="E73" s="75"/>
      <c r="F73" s="25"/>
      <c r="G73" s="1"/>
      <c r="H73" s="3">
        <v>25</v>
      </c>
      <c r="I73" s="35" t="s">
        <v>19</v>
      </c>
      <c r="J73" s="32">
        <v>107</v>
      </c>
      <c r="K73" s="33">
        <f t="shared" ref="K73:K75" si="1">IF(I73="Item",1*J73,H73*J73)</f>
        <v>2675</v>
      </c>
    </row>
    <row r="74" spans="2:23" ht="18" customHeight="1" x14ac:dyDescent="0.35">
      <c r="B74" s="19">
        <v>4</v>
      </c>
      <c r="C74" s="19" t="s">
        <v>8</v>
      </c>
      <c r="D74" s="78" t="s">
        <v>32</v>
      </c>
      <c r="E74" s="75"/>
      <c r="F74" s="25"/>
      <c r="G74" s="1"/>
      <c r="H74" s="3">
        <v>50</v>
      </c>
      <c r="I74" s="35" t="s">
        <v>19</v>
      </c>
      <c r="J74" s="32">
        <v>107</v>
      </c>
      <c r="K74" s="33">
        <f t="shared" si="1"/>
        <v>5350</v>
      </c>
    </row>
    <row r="75" spans="2:23" ht="18" customHeight="1" x14ac:dyDescent="0.35">
      <c r="B75" s="19">
        <v>4</v>
      </c>
      <c r="C75" s="19" t="s">
        <v>9</v>
      </c>
      <c r="D75" s="78" t="s">
        <v>34</v>
      </c>
      <c r="E75" s="75"/>
      <c r="F75" s="25"/>
      <c r="G75" s="1"/>
      <c r="H75" s="34">
        <v>25</v>
      </c>
      <c r="I75" s="35" t="s">
        <v>19</v>
      </c>
      <c r="J75" s="32">
        <v>107</v>
      </c>
      <c r="K75" s="33">
        <f t="shared" si="1"/>
        <v>2675</v>
      </c>
    </row>
    <row r="76" spans="2:23" ht="18" customHeight="1" x14ac:dyDescent="0.35">
      <c r="B76" s="19"/>
      <c r="C76" s="19"/>
      <c r="D76" s="72"/>
      <c r="E76" s="71"/>
      <c r="F76" s="25"/>
      <c r="G76" s="1"/>
      <c r="H76" s="34"/>
      <c r="I76" s="35"/>
      <c r="J76" s="26"/>
      <c r="K76" s="27"/>
    </row>
    <row r="77" spans="2:23" ht="18" customHeight="1" x14ac:dyDescent="0.35">
      <c r="B77" s="19"/>
      <c r="C77" s="19"/>
      <c r="D77" s="79" t="s">
        <v>30</v>
      </c>
      <c r="E77" s="75"/>
      <c r="F77" s="25"/>
      <c r="G77" s="1"/>
      <c r="H77" s="3"/>
      <c r="I77" s="26"/>
      <c r="J77" s="26"/>
      <c r="K77" s="27"/>
    </row>
    <row r="78" spans="2:23" ht="18" customHeight="1" x14ac:dyDescent="0.35">
      <c r="B78" s="19"/>
      <c r="C78" s="19"/>
      <c r="D78" s="30"/>
      <c r="E78" s="31"/>
      <c r="F78" s="25"/>
      <c r="G78" s="1"/>
      <c r="H78" s="3"/>
      <c r="I78" s="26"/>
      <c r="J78" s="26"/>
      <c r="K78" s="26"/>
    </row>
    <row r="79" spans="2:23" ht="18" customHeight="1" x14ac:dyDescent="0.35">
      <c r="B79" s="19">
        <v>5</v>
      </c>
      <c r="C79" s="19" t="s">
        <v>7</v>
      </c>
      <c r="D79" s="78" t="s">
        <v>31</v>
      </c>
      <c r="E79" s="75"/>
      <c r="F79" s="25"/>
      <c r="G79" s="1"/>
      <c r="H79" s="3">
        <v>25</v>
      </c>
      <c r="I79" s="35" t="s">
        <v>19</v>
      </c>
      <c r="J79" s="32">
        <v>117</v>
      </c>
      <c r="K79" s="33">
        <f>IF(I74="Item",1*J79,H74*J79)</f>
        <v>5850</v>
      </c>
    </row>
    <row r="80" spans="2:23" ht="18" customHeight="1" x14ac:dyDescent="0.35">
      <c r="B80" s="19">
        <v>5</v>
      </c>
      <c r="C80" s="19" t="s">
        <v>8</v>
      </c>
      <c r="D80" s="78" t="s">
        <v>32</v>
      </c>
      <c r="E80" s="75"/>
      <c r="F80" s="25"/>
      <c r="G80" s="1"/>
      <c r="H80" s="3">
        <v>50</v>
      </c>
      <c r="I80" s="35" t="s">
        <v>19</v>
      </c>
      <c r="J80" s="32">
        <v>117</v>
      </c>
      <c r="K80" s="33">
        <f>IF(I75="Item",1*J80,H75*J80)</f>
        <v>2925</v>
      </c>
    </row>
    <row r="81" spans="2:11" ht="18" customHeight="1" x14ac:dyDescent="0.35">
      <c r="B81" s="19"/>
      <c r="C81" s="19"/>
      <c r="D81" s="37"/>
      <c r="E81" s="31"/>
      <c r="F81" s="25"/>
      <c r="G81" s="1"/>
      <c r="H81" s="34"/>
      <c r="I81" s="35"/>
      <c r="J81" s="38"/>
      <c r="K81" s="33"/>
    </row>
    <row r="82" spans="2:11" ht="18" customHeight="1" thickBot="1" x14ac:dyDescent="0.4">
      <c r="B82" s="19"/>
      <c r="C82" s="19"/>
      <c r="D82" s="37"/>
      <c r="E82" s="31"/>
      <c r="F82" s="25"/>
      <c r="G82" s="1"/>
      <c r="H82" s="34"/>
      <c r="I82" s="35"/>
      <c r="J82" s="38"/>
      <c r="K82" s="33"/>
    </row>
    <row r="83" spans="2:11" ht="18" customHeight="1" x14ac:dyDescent="0.35">
      <c r="B83" s="19"/>
      <c r="C83" s="19"/>
      <c r="D83" s="37"/>
      <c r="E83" s="31"/>
      <c r="F83" s="25"/>
      <c r="G83" s="1"/>
      <c r="H83" s="34"/>
      <c r="I83" s="35"/>
      <c r="J83" s="38"/>
      <c r="K83" s="39"/>
    </row>
    <row r="84" spans="2:11" ht="20.25" customHeight="1" thickBot="1" x14ac:dyDescent="0.4">
      <c r="B84" s="40"/>
      <c r="C84" s="40"/>
      <c r="D84" s="28" t="s">
        <v>10</v>
      </c>
      <c r="E84" s="41"/>
      <c r="F84" s="42"/>
      <c r="H84" s="43"/>
      <c r="I84" s="35" t="s">
        <v>48</v>
      </c>
      <c r="J84" s="44"/>
      <c r="K84" s="45">
        <f>SUM(K54:K67)</f>
        <v>37170</v>
      </c>
    </row>
    <row r="85" spans="2:11" ht="20.25" customHeight="1" x14ac:dyDescent="0.35">
      <c r="B85" s="40"/>
      <c r="C85" s="40"/>
      <c r="D85" s="28"/>
      <c r="E85" s="41"/>
      <c r="F85" s="42"/>
      <c r="H85" s="43"/>
      <c r="I85" s="46"/>
      <c r="K85" s="47"/>
    </row>
    <row r="86" spans="2:11" x14ac:dyDescent="0.35">
      <c r="B86" s="40"/>
      <c r="C86" s="40"/>
      <c r="D86" s="76" t="s">
        <v>39</v>
      </c>
      <c r="E86" s="77"/>
      <c r="F86" s="52"/>
      <c r="G86" s="52"/>
      <c r="H86" s="53"/>
      <c r="I86" s="35"/>
    </row>
    <row r="87" spans="2:11" x14ac:dyDescent="0.35">
      <c r="B87" s="40"/>
      <c r="C87" s="40"/>
      <c r="D87" s="54"/>
      <c r="E87" s="52"/>
      <c r="F87" s="52"/>
      <c r="G87" s="52"/>
      <c r="H87" s="53"/>
      <c r="I87" s="35"/>
    </row>
    <row r="88" spans="2:11" x14ac:dyDescent="0.35">
      <c r="B88" s="40"/>
      <c r="C88" s="40"/>
      <c r="D88" s="54"/>
      <c r="E88" s="52"/>
      <c r="F88" s="52"/>
      <c r="G88" s="52"/>
      <c r="H88" s="53"/>
      <c r="I88" s="35"/>
    </row>
    <row r="89" spans="2:11" ht="33.75" customHeight="1" x14ac:dyDescent="0.35">
      <c r="B89" s="55" t="s">
        <v>40</v>
      </c>
      <c r="C89" s="55"/>
      <c r="D89" s="74" t="s">
        <v>61</v>
      </c>
      <c r="E89" s="75"/>
      <c r="F89" s="52"/>
      <c r="G89" s="52"/>
      <c r="H89" s="53">
        <v>200</v>
      </c>
      <c r="I89" s="35" t="s">
        <v>42</v>
      </c>
      <c r="J89" s="32">
        <v>105</v>
      </c>
      <c r="K89" s="33">
        <f>IF(I89="Item",1*J89,H89*J89)</f>
        <v>21000</v>
      </c>
    </row>
    <row r="90" spans="2:11" x14ac:dyDescent="0.35">
      <c r="B90" s="40"/>
      <c r="C90" s="40"/>
      <c r="D90" s="74"/>
      <c r="E90" s="75"/>
      <c r="F90" s="52"/>
      <c r="G90" s="52"/>
      <c r="H90" s="53"/>
      <c r="I90" s="35"/>
    </row>
    <row r="91" spans="2:11" ht="36" customHeight="1" x14ac:dyDescent="0.35">
      <c r="B91" s="55" t="s">
        <v>41</v>
      </c>
      <c r="C91" s="55"/>
      <c r="D91" s="74" t="s">
        <v>62</v>
      </c>
      <c r="E91" s="75"/>
      <c r="F91" s="52"/>
      <c r="G91" s="52"/>
      <c r="H91" s="53">
        <v>100</v>
      </c>
      <c r="I91" s="35" t="s">
        <v>42</v>
      </c>
      <c r="J91" s="32">
        <v>108</v>
      </c>
      <c r="K91" s="33">
        <f>IF(I91="Item",1*J91,H91*J91)</f>
        <v>10800</v>
      </c>
    </row>
    <row r="92" spans="2:11" x14ac:dyDescent="0.35">
      <c r="B92" s="55"/>
      <c r="C92" s="55"/>
      <c r="D92" s="74"/>
      <c r="E92" s="75"/>
      <c r="F92" s="52"/>
      <c r="G92" s="52"/>
      <c r="H92" s="53"/>
      <c r="I92" s="35"/>
    </row>
    <row r="93" spans="2:11" ht="31.5" customHeight="1" x14ac:dyDescent="0.35">
      <c r="B93" s="55" t="s">
        <v>43</v>
      </c>
      <c r="C93" s="55"/>
      <c r="D93" s="74" t="s">
        <v>63</v>
      </c>
      <c r="E93" s="75"/>
      <c r="F93" s="52"/>
      <c r="G93" s="52"/>
      <c r="H93" s="53">
        <v>100</v>
      </c>
      <c r="I93" s="35" t="s">
        <v>42</v>
      </c>
      <c r="J93" s="32">
        <v>7</v>
      </c>
      <c r="K93" s="33">
        <f>IF(I93="Item",1*J93,H93*J93)</f>
        <v>700</v>
      </c>
    </row>
    <row r="94" spans="2:11" x14ac:dyDescent="0.35">
      <c r="B94" s="55"/>
      <c r="C94" s="55"/>
      <c r="D94" s="74"/>
      <c r="E94" s="75"/>
      <c r="F94" s="52"/>
      <c r="G94" s="52"/>
      <c r="H94" s="53"/>
      <c r="I94" s="35"/>
    </row>
    <row r="95" spans="2:11" ht="31.5" customHeight="1" x14ac:dyDescent="0.35">
      <c r="B95" s="55" t="s">
        <v>44</v>
      </c>
      <c r="C95" s="55"/>
      <c r="D95" s="74" t="s">
        <v>64</v>
      </c>
      <c r="E95" s="75"/>
      <c r="F95" s="52"/>
      <c r="G95" s="52"/>
      <c r="H95" s="53">
        <v>50</v>
      </c>
      <c r="I95" s="35" t="s">
        <v>42</v>
      </c>
      <c r="J95" s="32">
        <v>19</v>
      </c>
      <c r="K95" s="33">
        <f>IF(I95="Item",1*J95,H95*J95)</f>
        <v>950</v>
      </c>
    </row>
    <row r="96" spans="2:11" x14ac:dyDescent="0.35">
      <c r="B96" s="55"/>
      <c r="C96" s="55"/>
      <c r="D96" s="56"/>
      <c r="E96" s="31"/>
      <c r="F96" s="52"/>
      <c r="G96" s="52"/>
      <c r="H96" s="53"/>
      <c r="I96" s="35"/>
    </row>
    <row r="97" spans="2:11" ht="45" customHeight="1" x14ac:dyDescent="0.35">
      <c r="B97" s="55" t="s">
        <v>45</v>
      </c>
      <c r="C97" s="55"/>
      <c r="D97" s="74" t="s">
        <v>65</v>
      </c>
      <c r="E97" s="75"/>
      <c r="F97" s="52"/>
      <c r="G97" s="52"/>
      <c r="H97" s="53">
        <v>150</v>
      </c>
      <c r="I97" s="35" t="s">
        <v>42</v>
      </c>
      <c r="J97" s="32">
        <v>62</v>
      </c>
      <c r="K97" s="33">
        <f>IF(I97="Item",1*J97,H97*J97)</f>
        <v>9300</v>
      </c>
    </row>
    <row r="98" spans="2:11" x14ac:dyDescent="0.35">
      <c r="B98" s="55"/>
      <c r="C98" s="55"/>
      <c r="D98" s="56"/>
      <c r="E98" s="31"/>
      <c r="F98" s="52"/>
      <c r="G98" s="52"/>
      <c r="H98" s="53"/>
      <c r="I98" s="35"/>
    </row>
    <row r="99" spans="2:11" x14ac:dyDescent="0.35">
      <c r="B99" s="55"/>
      <c r="C99" s="55"/>
      <c r="D99" s="74"/>
      <c r="E99" s="75"/>
      <c r="F99" s="52"/>
      <c r="G99" s="52"/>
      <c r="H99" s="53"/>
      <c r="I99" s="35"/>
      <c r="K99" s="33"/>
    </row>
    <row r="100" spans="2:11" x14ac:dyDescent="0.35">
      <c r="B100" s="55"/>
      <c r="C100" s="55"/>
      <c r="D100" s="74"/>
      <c r="E100" s="75"/>
      <c r="F100" s="52"/>
      <c r="G100" s="52"/>
      <c r="H100" s="53"/>
      <c r="I100" s="35"/>
    </row>
    <row r="101" spans="2:11" x14ac:dyDescent="0.35">
      <c r="B101" s="55"/>
      <c r="C101" s="55"/>
      <c r="D101" s="74"/>
      <c r="E101" s="75"/>
      <c r="F101" s="52"/>
      <c r="G101" s="52"/>
      <c r="H101" s="53"/>
      <c r="I101" s="35"/>
      <c r="K101" s="33"/>
    </row>
    <row r="102" spans="2:11" x14ac:dyDescent="0.35">
      <c r="B102" s="55"/>
      <c r="C102" s="55"/>
      <c r="D102" s="74"/>
      <c r="E102" s="75"/>
      <c r="F102" s="52"/>
      <c r="G102" s="52"/>
      <c r="H102" s="53"/>
      <c r="I102" s="35"/>
    </row>
    <row r="103" spans="2:11" x14ac:dyDescent="0.35">
      <c r="B103" s="55"/>
      <c r="C103" s="55"/>
      <c r="D103" s="74"/>
      <c r="E103" s="75"/>
      <c r="F103" s="52"/>
      <c r="G103" s="52"/>
      <c r="H103" s="53"/>
      <c r="I103" s="35"/>
      <c r="K103" s="33"/>
    </row>
    <row r="104" spans="2:11" x14ac:dyDescent="0.35">
      <c r="B104" s="55"/>
      <c r="C104" s="55"/>
      <c r="D104" s="74"/>
      <c r="E104" s="75"/>
      <c r="F104" s="52"/>
      <c r="G104" s="52"/>
      <c r="H104" s="53"/>
      <c r="I104" s="35"/>
    </row>
    <row r="105" spans="2:11" ht="16.5" customHeight="1" x14ac:dyDescent="0.35">
      <c r="B105" s="55"/>
      <c r="C105" s="55"/>
      <c r="D105" s="74"/>
      <c r="E105" s="75"/>
      <c r="F105" s="52"/>
      <c r="G105" s="52"/>
      <c r="H105" s="53"/>
      <c r="I105" s="57"/>
      <c r="K105" s="58"/>
    </row>
    <row r="106" spans="2:11" x14ac:dyDescent="0.35">
      <c r="B106" s="55"/>
      <c r="C106" s="55"/>
      <c r="D106" s="74"/>
      <c r="E106" s="75"/>
      <c r="F106" s="52"/>
      <c r="G106" s="52"/>
      <c r="H106" s="53"/>
      <c r="I106" s="35"/>
    </row>
    <row r="107" spans="2:11" x14ac:dyDescent="0.35">
      <c r="B107" s="55"/>
      <c r="C107" s="55"/>
      <c r="D107" s="74"/>
      <c r="E107" s="75"/>
      <c r="F107" s="52"/>
      <c r="G107" s="52"/>
      <c r="H107" s="53"/>
      <c r="I107" s="35"/>
      <c r="K107" s="33"/>
    </row>
    <row r="108" spans="2:11" x14ac:dyDescent="0.35">
      <c r="B108" s="55"/>
      <c r="C108" s="55"/>
      <c r="D108" s="74"/>
      <c r="E108" s="75"/>
      <c r="F108" s="52"/>
      <c r="G108" s="52"/>
      <c r="H108" s="53"/>
      <c r="I108" s="35"/>
    </row>
    <row r="109" spans="2:11" x14ac:dyDescent="0.35">
      <c r="B109" s="55"/>
      <c r="C109" s="55"/>
      <c r="D109" s="74"/>
      <c r="E109" s="75"/>
      <c r="F109" s="52"/>
      <c r="G109" s="52"/>
      <c r="H109" s="53"/>
      <c r="I109" s="35"/>
      <c r="K109" s="33"/>
    </row>
    <row r="110" spans="2:11" x14ac:dyDescent="0.35">
      <c r="B110" s="55"/>
      <c r="C110" s="55"/>
      <c r="D110" s="74"/>
      <c r="E110" s="75"/>
      <c r="F110" s="52"/>
      <c r="G110" s="52"/>
      <c r="H110" s="53"/>
      <c r="I110" s="35"/>
      <c r="K110" s="33"/>
    </row>
    <row r="111" spans="2:11" x14ac:dyDescent="0.35">
      <c r="B111" s="55"/>
      <c r="C111" s="55"/>
      <c r="D111" s="74"/>
      <c r="E111" s="75"/>
      <c r="F111" s="52"/>
      <c r="G111" s="52"/>
      <c r="H111" s="53"/>
      <c r="I111" s="35"/>
      <c r="K111" s="33"/>
    </row>
    <row r="112" spans="2:11" x14ac:dyDescent="0.35">
      <c r="B112" s="55"/>
      <c r="C112" s="55"/>
      <c r="D112" s="74"/>
      <c r="E112" s="75"/>
      <c r="F112" s="52"/>
      <c r="G112" s="52"/>
      <c r="H112" s="53"/>
      <c r="I112" s="35"/>
    </row>
    <row r="113" spans="4:11" ht="16" thickBot="1" x14ac:dyDescent="0.4"/>
    <row r="114" spans="4:11" x14ac:dyDescent="0.35">
      <c r="H114" s="34"/>
      <c r="I114" s="35"/>
      <c r="J114" s="38"/>
      <c r="K114" s="39"/>
    </row>
    <row r="115" spans="4:11" ht="16" thickBot="1" x14ac:dyDescent="0.4">
      <c r="D115" s="28" t="s">
        <v>46</v>
      </c>
      <c r="H115" s="43"/>
      <c r="I115" s="35" t="s">
        <v>48</v>
      </c>
      <c r="J115" s="44"/>
      <c r="K115" s="45">
        <f>SUM(K85:K103)</f>
        <v>42750</v>
      </c>
    </row>
    <row r="119" spans="4:11" x14ac:dyDescent="0.35">
      <c r="D119" s="6" t="s">
        <v>74</v>
      </c>
    </row>
    <row r="121" spans="4:11" x14ac:dyDescent="0.35">
      <c r="D121" s="5" t="s">
        <v>57</v>
      </c>
      <c r="K121" s="59">
        <f>+K44</f>
        <v>7852</v>
      </c>
    </row>
    <row r="122" spans="4:11" x14ac:dyDescent="0.35">
      <c r="D122" s="5" t="s">
        <v>58</v>
      </c>
      <c r="K122" s="59">
        <f>+K84</f>
        <v>37170</v>
      </c>
    </row>
    <row r="123" spans="4:11" x14ac:dyDescent="0.35">
      <c r="D123" s="5" t="s">
        <v>59</v>
      </c>
      <c r="K123" s="59">
        <f>+K115</f>
        <v>42750</v>
      </c>
    </row>
    <row r="144" spans="1:3" ht="16" thickBot="1" x14ac:dyDescent="0.4">
      <c r="A144" s="5"/>
      <c r="B144"/>
      <c r="C144"/>
    </row>
    <row r="145" spans="1:11" x14ac:dyDescent="0.35">
      <c r="A145" s="5"/>
      <c r="B145"/>
      <c r="C145"/>
      <c r="K145" s="60"/>
    </row>
    <row r="146" spans="1:11" ht="16" thickBot="1" x14ac:dyDescent="0.4">
      <c r="A146" s="28"/>
      <c r="B146" s="61"/>
      <c r="C146" s="61"/>
      <c r="D146" s="28" t="s">
        <v>47</v>
      </c>
      <c r="E146" s="61"/>
      <c r="F146" s="2"/>
      <c r="G146" s="2"/>
      <c r="H146" s="62"/>
      <c r="I146" s="63"/>
      <c r="J146" s="64" t="s">
        <v>75</v>
      </c>
      <c r="K146" s="45">
        <f>SUM(K120:K124)</f>
        <v>87772</v>
      </c>
    </row>
    <row r="147" spans="1:11" x14ac:dyDescent="0.35">
      <c r="H147" s="43" t="s">
        <v>76</v>
      </c>
    </row>
  </sheetData>
  <sheetProtection selectLockedCells="1"/>
  <mergeCells count="59">
    <mergeCell ref="D29:K29"/>
    <mergeCell ref="D37:K37"/>
    <mergeCell ref="D57:E57"/>
    <mergeCell ref="D58:E58"/>
    <mergeCell ref="B38:K38"/>
    <mergeCell ref="B45:K45"/>
    <mergeCell ref="D39:H39"/>
    <mergeCell ref="B40:K40"/>
    <mergeCell ref="D41:E41"/>
    <mergeCell ref="E44:I44"/>
    <mergeCell ref="D43:E43"/>
    <mergeCell ref="D46:H46"/>
    <mergeCell ref="D55:E55"/>
    <mergeCell ref="D56:E56"/>
    <mergeCell ref="D50:E50"/>
    <mergeCell ref="D52:E52"/>
    <mergeCell ref="R67:S67"/>
    <mergeCell ref="R65:S65"/>
    <mergeCell ref="R66:S66"/>
    <mergeCell ref="D80:E80"/>
    <mergeCell ref="R63:S63"/>
    <mergeCell ref="D77:E77"/>
    <mergeCell ref="D79:E79"/>
    <mergeCell ref="D66:E66"/>
    <mergeCell ref="D68:E68"/>
    <mergeCell ref="D73:E73"/>
    <mergeCell ref="D74:E74"/>
    <mergeCell ref="D75:E75"/>
    <mergeCell ref="D53:E53"/>
    <mergeCell ref="D54:E54"/>
    <mergeCell ref="D60:E60"/>
    <mergeCell ref="D69:E69"/>
    <mergeCell ref="D71:E71"/>
    <mergeCell ref="D62:E62"/>
    <mergeCell ref="D63:E63"/>
    <mergeCell ref="D64:E64"/>
    <mergeCell ref="D90:E90"/>
    <mergeCell ref="D86:E86"/>
    <mergeCell ref="D89:E89"/>
    <mergeCell ref="D94:E94"/>
    <mergeCell ref="D95:E95"/>
    <mergeCell ref="D91:E91"/>
    <mergeCell ref="D92:E92"/>
    <mergeCell ref="D93:E93"/>
    <mergeCell ref="D112:E112"/>
    <mergeCell ref="D97:E97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10:E110"/>
    <mergeCell ref="D111:E111"/>
    <mergeCell ref="D99:E9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firstPageNumber="0" orientation="portrait" horizontalDpi="300" verticalDpi="300" r:id="rId1"/>
  <headerFooter alignWithMargins="0"/>
  <rowBreaks count="3" manualBreakCount="3">
    <brk id="31" max="16383" man="1"/>
    <brk id="84" max="9" man="1"/>
    <brk id="1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Section 6A.2 </vt:lpstr>
      <vt:lpstr>'Section 6A.2 '!Print_Area</vt:lpstr>
    </vt:vector>
  </TitlesOfParts>
  <Company>Capita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of Rates for Installation of Door Entry Equipment</dc:title>
  <dc:creator>Southampton City Council</dc:creator>
  <cp:lastModifiedBy>Purdie, Catherine</cp:lastModifiedBy>
  <cp:lastPrinted>2013-08-15T15:21:38Z</cp:lastPrinted>
  <dcterms:created xsi:type="dcterms:W3CDTF">2013-05-16T09:42:17Z</dcterms:created>
  <dcterms:modified xsi:type="dcterms:W3CDTF">2020-07-23T14:35:01Z</dcterms:modified>
</cp:coreProperties>
</file>